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תיקיית אב - תפעול\דיווחים\מידע סטטיסטי משיכות והעברות\מידע סטטיסטי משיכות והעברות - 2020\דיווח מעודכן לאחר תיקון\"/>
    </mc:Choice>
  </mc:AlternateContent>
  <bookViews>
    <workbookView xWindow="0" yWindow="0" windowWidth="28800" windowHeight="11910" activeTab="4"/>
  </bookViews>
  <sheets>
    <sheet name="הוראות" sheetId="14" r:id="rId1"/>
    <sheet name="נספח א4 - G" sheetId="18" r:id="rId2"/>
    <sheet name="נספח א5 - G" sheetId="7" r:id="rId3"/>
    <sheet name="נספח ב4 - G" sheetId="19" r:id="rId4"/>
    <sheet name="נספח ב5 - G" sheetId="21" r:id="rId5"/>
  </sheets>
  <externalReferences>
    <externalReference r:id="rId6"/>
    <externalReference r:id="rId7"/>
    <externalReference r:id="rId8"/>
  </externalReferences>
  <definedNames>
    <definedName name="list_all" localSheetId="1">'[1]רשימת גופים 2009'!$A$1:$C$139</definedName>
    <definedName name="list_all" localSheetId="2">'[1]רשימת גופים 2009'!$A$1:$C$139</definedName>
    <definedName name="list_all" localSheetId="3">'[1]רשימת גופים 2009'!$A$1:$C$139</definedName>
    <definedName name="list_all" localSheetId="4">'[1]רשימת גופים 2009'!$A$1:$C$139</definedName>
    <definedName name="List_All">'[2]רשימות מערכת'!$A$2:$C$208</definedName>
    <definedName name="List_All_Periods" localSheetId="1">#REF!</definedName>
    <definedName name="List_All_Periods" localSheetId="3">#REF!</definedName>
    <definedName name="List_All_Periods" localSheetId="4">#REF!</definedName>
    <definedName name="List_All_Periods">#REF!</definedName>
    <definedName name="list_name" localSheetId="1">'[1]רשימת גופים 2009'!$A$1:$A$139</definedName>
    <definedName name="list_name" localSheetId="2">'[1]רשימת גופים 2009'!$A$1:$A$139</definedName>
    <definedName name="list_name" localSheetId="3">'[1]רשימת גופים 2009'!$A$1:$A$139</definedName>
    <definedName name="list_name" localSheetId="4">'[1]רשימת גופים 2009'!$A$1:$A$139</definedName>
    <definedName name="List_Name">'[3]רשימות מערכת'!$A$2:$A$201</definedName>
    <definedName name="List_Names">#REF!</definedName>
    <definedName name="List_Period" localSheetId="1">#REF!</definedName>
    <definedName name="List_Period" localSheetId="3">#REF!</definedName>
    <definedName name="List_Period" localSheetId="4">#REF!</definedName>
    <definedName name="List_Period">#REF!</definedName>
    <definedName name="list_type" localSheetId="1">#REF!</definedName>
    <definedName name="list_type" localSheetId="3">#REF!</definedName>
    <definedName name="list_type" localSheetId="4">#REF!</definedName>
    <definedName name="list_type">#REF!</definedName>
    <definedName name="List_year" localSheetId="1">#REF!</definedName>
    <definedName name="List_year" localSheetId="3">#REF!</definedName>
    <definedName name="List_year" localSheetId="4">#REF!</definedName>
    <definedName name="List_year">#REF!</definedName>
    <definedName name="messname" localSheetId="1">#REF!</definedName>
    <definedName name="messname" localSheetId="3">#REF!</definedName>
    <definedName name="messname" localSheetId="4">#REF!</definedName>
    <definedName name="messname">#REF!</definedName>
    <definedName name="name" localSheetId="1">#REF!</definedName>
    <definedName name="name" localSheetId="3">#REF!</definedName>
    <definedName name="name" localSheetId="4">#REF!</definedName>
    <definedName name="name">#REF!</definedName>
    <definedName name="note1">'[1]גליון עזר'!$F$3</definedName>
    <definedName name="note2">'[1]גליון עזר'!$F$4</definedName>
    <definedName name="note3">'[1]גליון עזר'!$F$5</definedName>
    <definedName name="note4">'[1]גליון עזר'!$F$6</definedName>
  </definedNames>
  <calcPr calcId="152511"/>
</workbook>
</file>

<file path=xl/calcChain.xml><?xml version="1.0" encoding="utf-8"?>
<calcChain xmlns="http://schemas.openxmlformats.org/spreadsheetml/2006/main">
  <c r="D11" i="18" l="1"/>
  <c r="P10" i="21"/>
  <c r="J8" i="21"/>
  <c r="Q8" i="21" s="1"/>
  <c r="C8" i="21"/>
  <c r="B3" i="21"/>
  <c r="B2" i="21"/>
  <c r="B1" i="21"/>
  <c r="O10" i="19"/>
  <c r="J8" i="19"/>
  <c r="B3" i="19"/>
  <c r="B2" i="19"/>
  <c r="B1" i="19"/>
  <c r="K15" i="7"/>
  <c r="R14" i="7"/>
  <c r="K14" i="7"/>
  <c r="D14" i="7"/>
  <c r="K9" i="7"/>
  <c r="R9" i="7" s="1"/>
  <c r="D9" i="7"/>
  <c r="B3" i="7"/>
  <c r="B2" i="7"/>
  <c r="B1" i="7"/>
  <c r="D15" i="18"/>
  <c r="K14" i="18"/>
  <c r="D14" i="18"/>
  <c r="K9" i="18"/>
  <c r="B3" i="18"/>
  <c r="B2" i="18"/>
  <c r="B1" i="18"/>
  <c r="C13" i="14"/>
  <c r="F10" i="21" l="1"/>
  <c r="I10" i="21"/>
  <c r="E10" i="21"/>
  <c r="G10" i="21"/>
  <c r="C10" i="21"/>
  <c r="D10" i="21"/>
  <c r="H10" i="21"/>
  <c r="D15" i="7"/>
  <c r="F10" i="19"/>
  <c r="I10" i="19"/>
  <c r="E10" i="19"/>
  <c r="D10" i="19"/>
  <c r="H10" i="19"/>
  <c r="C10" i="19"/>
  <c r="G10" i="19"/>
  <c r="V10" i="21"/>
  <c r="R10" i="21"/>
  <c r="U10" i="21"/>
  <c r="Q10" i="21"/>
  <c r="W10" i="21"/>
  <c r="S10" i="21"/>
  <c r="T10" i="21"/>
  <c r="R15" i="7"/>
  <c r="N10" i="19"/>
  <c r="J10" i="19"/>
  <c r="M10" i="19"/>
  <c r="L10" i="19"/>
  <c r="P10" i="19"/>
  <c r="K10" i="19"/>
  <c r="K15" i="18"/>
  <c r="N10" i="21"/>
  <c r="J10" i="21"/>
  <c r="M10" i="21"/>
  <c r="O10" i="21"/>
  <c r="K10" i="21"/>
  <c r="L10" i="21"/>
</calcChain>
</file>

<file path=xl/sharedStrings.xml><?xml version="1.0" encoding="utf-8"?>
<sst xmlns="http://schemas.openxmlformats.org/spreadsheetml/2006/main" count="249" uniqueCount="144">
  <si>
    <t>חזרה</t>
  </si>
  <si>
    <t>(1)</t>
  </si>
  <si>
    <t>(2)</t>
  </si>
  <si>
    <t>(3)</t>
  </si>
  <si>
    <t>(4)</t>
  </si>
  <si>
    <t>(5)</t>
  </si>
  <si>
    <t>(6)</t>
  </si>
  <si>
    <t>(7)</t>
  </si>
  <si>
    <t>(8)</t>
  </si>
  <si>
    <t>(9)</t>
  </si>
  <si>
    <t>(10)</t>
  </si>
  <si>
    <t>(11)</t>
  </si>
  <si>
    <t>(12)</t>
  </si>
  <si>
    <t>(13)</t>
  </si>
  <si>
    <t>(14)</t>
  </si>
  <si>
    <t>(16)</t>
  </si>
  <si>
    <t>(17)</t>
  </si>
  <si>
    <t>(18)</t>
  </si>
  <si>
    <t>(19)</t>
  </si>
  <si>
    <t>(20)</t>
  </si>
  <si>
    <t>(21)</t>
  </si>
  <si>
    <t>(22)</t>
  </si>
  <si>
    <t>(23)</t>
  </si>
  <si>
    <t>(24)</t>
  </si>
  <si>
    <t>(25)</t>
  </si>
  <si>
    <t>(26)</t>
  </si>
  <si>
    <t>(27)</t>
  </si>
  <si>
    <t>(28)</t>
  </si>
  <si>
    <t>(29)</t>
  </si>
  <si>
    <t>(30)</t>
  </si>
  <si>
    <t>סה"כ</t>
  </si>
  <si>
    <t>הסת' האקדמאים במח"ר, ניהול קופו"ג בע"מ</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</si>
  <si>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</si>
  <si>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</si>
  <si>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</si>
  <si>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</si>
  <si>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</si>
  <si>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</si>
  <si>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</si>
  <si>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</si>
  <si>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</si>
  <si>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</si>
  <si>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</si>
  <si>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</si>
  <si>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</si>
  <si>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</si>
  <si>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</si>
  <si>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</si>
  <si>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</si>
  <si>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</si>
  <si>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</si>
  <si>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</si>
  <si>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</si>
  <si>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</si>
  <si>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</si>
  <si>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</si>
  <si>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</si>
  <si>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</si>
  <si>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</si>
  <si>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</si>
  <si>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</si>
  <si>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</si>
  <si>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</si>
  <si>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</si>
  <si>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</si>
  <si>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</si>
  <si>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</si>
  <si>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</si>
  <si>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</si>
  <si>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</si>
  <si>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</si>
  <si>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</si>
  <si>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</si>
  <si>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</si>
  <si>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</si>
  <si>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</si>
  <si>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</si>
  <si>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</si>
  <si>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</si>
  <si>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</si>
  <si>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</si>
  <si>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</si>
  <si>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</si>
  <si>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</si>
  <si>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</si>
  <si>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</si>
  <si>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</si>
  <si>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</si>
  <si>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</si>
  <si>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</si>
  <si>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</si>
  <si>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</si>
  <si>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</si>
  <si>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</si>
  <si>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</si>
  <si>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</si>
  <si>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</si>
  <si>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</si>
  <si>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</si>
  <si>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</si>
  <si>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</si>
  <si>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</si>
  <si>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</si>
  <si>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</si>
  <si>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</si>
  <si>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</si>
  <si>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</si>
  <si>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</si>
  <si>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</si>
  <si>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</si>
  <si>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</si>
  <si>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</si>
  <si>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</si>
  <si>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</si>
  <si>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</si>
  <si>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</si>
  <si>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</si>
  <si>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</si>
  <si>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</si>
  <si>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</si>
  <si>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</si>
  <si>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</si>
  <si>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</si>
  <si>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</si>
  <si>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</si>
  <si>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</si>
  <si>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</si>
  <si>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</si>
  <si>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</si>
  <si>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</si>
  <si>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</si>
  <si>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</si>
  <si>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</si>
  <si>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</si>
  <si>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</si>
  <si>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</si>
  <si>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</si>
  <si>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</si>
  <si>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</si>
  <si>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</si>
  <si>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</si>
  <si>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</si>
  <si>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</si>
  <si>
    <t xml:space="preserve">גלעד שאול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</si>
</sst>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22" x14ac:knownFonts="1">
    <font>
      <sz val="10"/>
      <color theme="1"/>
      <name val="Arial"/>
      <family val="2"/>
    </font>
    <font>
      <sz val="10"/>
      <name val="Arial"/>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sz val="10"/>
      <color indexed="8"/>
      <name val="David"/>
      <family val="2"/>
    </font>
    <font>
      <sz val="10"/>
      <name val="David"/>
      <family val="2"/>
    </font>
    <font>
      <b/>
      <sz val="14"/>
      <name val="David"/>
      <family val="2"/>
    </font>
    <font>
      <b/>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s>
  <borders count="3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0" fontId="1" fillId="0" borderId="0"/>
    <xf numFmtId="0" fontId="1" fillId="0" borderId="0">
      <alignment wrapText="1"/>
    </xf>
    <xf numFmtId="0" fontId="1" fillId="0" borderId="0">
      <alignment wrapText="1"/>
    </xf>
    <xf numFmtId="9" fontId="1" fillId="0" borderId="0"/>
    <xf numFmtId="0" fontId="13" fillId="0" borderId="0">
      <alignment vertical="top"/>
      <protection locked="0"/>
    </xf>
  </cellStyleXfs>
  <cellXfs count="96">
    <xf numFmtId="0" fontId="0" fillId="0" borderId="0" xfId="0" applyNumberFormat="1" applyFont="1" applyFill="1" applyBorder="1"/>
    <xf numFmtId="0" fontId="1" fillId="0" borderId="0" xfId="1" applyNumberFormat="1" applyFont="1" applyFill="1" applyBorder="1"/>
    <xf numFmtId="0" fontId="4" fillId="2" borderId="0" xfId="2" applyNumberFormat="1" applyFont="1" applyFill="1" applyBorder="1" applyAlignment="1" applyProtection="1">
      <alignment horizontal="right" vertical="center"/>
      <protection locked="0"/>
    </xf>
    <xf numFmtId="0" fontId="8" fillId="0" borderId="0" xfId="1" applyNumberFormat="1" applyFont="1" applyFill="1" applyBorder="1"/>
    <xf numFmtId="0" fontId="8" fillId="0" borderId="0" xfId="1" applyNumberFormat="1" applyFont="1" applyFill="1" applyBorder="1"/>
    <xf numFmtId="0" fontId="4" fillId="0" borderId="0" xfId="3" applyNumberFormat="1" applyFont="1" applyFill="1" applyBorder="1" applyAlignment="1">
      <alignment horizontal="right" vertical="center"/>
    </xf>
    <xf numFmtId="0" fontId="9" fillId="0" borderId="0" xfId="1" applyNumberFormat="1" applyFont="1" applyFill="1" applyBorder="1"/>
    <xf numFmtId="0" fontId="8" fillId="0" borderId="0" xfId="1" applyNumberFormat="1" applyFont="1" applyFill="1" applyBorder="1"/>
    <xf numFmtId="0" fontId="8" fillId="0" borderId="6" xfId="1" applyNumberFormat="1" applyFont="1" applyFill="1" applyBorder="1"/>
    <xf numFmtId="0" fontId="8" fillId="0" borderId="7" xfId="1" applyNumberFormat="1" applyFont="1" applyFill="1" applyBorder="1"/>
    <xf numFmtId="0" fontId="5" fillId="3" borderId="12" xfId="1" applyNumberFormat="1" applyFont="1" applyFill="1" applyBorder="1" applyAlignment="1">
      <alignment vertical="top" wrapText="1"/>
    </xf>
    <xf numFmtId="0" fontId="5" fillId="3" borderId="1" xfId="1" applyNumberFormat="1" applyFont="1" applyFill="1" applyBorder="1" applyAlignment="1">
      <alignment horizontal="center" vertical="top" wrapText="1"/>
    </xf>
    <xf numFmtId="0" fontId="5" fillId="3" borderId="1" xfId="1" applyNumberFormat="1" applyFont="1" applyFill="1" applyBorder="1" applyAlignment="1">
      <alignment horizontal="center" vertical="top" wrapText="1" readingOrder="2"/>
    </xf>
    <xf numFmtId="0" fontId="5" fillId="3" borderId="13" xfId="1" applyNumberFormat="1" applyFont="1" applyFill="1" applyBorder="1" applyAlignment="1">
      <alignment horizontal="center" vertical="top" wrapText="1" readingOrder="2"/>
    </xf>
    <xf numFmtId="0" fontId="5" fillId="3" borderId="14" xfId="1" applyNumberFormat="1" applyFont="1" applyFill="1" applyBorder="1" applyAlignment="1">
      <alignment horizontal="center" vertical="top" wrapText="1" readingOrder="2"/>
    </xf>
    <xf numFmtId="0" fontId="5" fillId="3" borderId="12" xfId="1" applyNumberFormat="1" applyFont="1" applyFill="1" applyBorder="1" applyAlignment="1">
      <alignment horizontal="right" vertical="top" wrapText="1"/>
    </xf>
    <xf numFmtId="0" fontId="5" fillId="3" borderId="5" xfId="1" applyNumberFormat="1" applyFont="1" applyFill="1" applyBorder="1" applyAlignment="1">
      <alignment horizontal="center" vertical="top" wrapText="1" readingOrder="2"/>
    </xf>
    <xf numFmtId="0" fontId="8" fillId="0" borderId="8" xfId="1" applyNumberFormat="1" applyFont="1" applyFill="1" applyBorder="1"/>
    <xf numFmtId="165" fontId="5" fillId="3" borderId="3" xfId="1" applyNumberFormat="1" applyFont="1" applyFill="1" applyBorder="1" applyAlignment="1">
      <alignment horizontal="center" vertical="top" wrapText="1"/>
    </xf>
    <xf numFmtId="49" fontId="5" fillId="3" borderId="4" xfId="1" applyNumberFormat="1" applyFont="1" applyFill="1" applyBorder="1" applyAlignment="1">
      <alignment horizontal="center" vertical="top" wrapText="1"/>
    </xf>
    <xf numFmtId="49" fontId="5" fillId="3" borderId="15" xfId="1" applyNumberFormat="1" applyFont="1" applyFill="1" applyBorder="1" applyAlignment="1">
      <alignment horizontal="center" vertical="top" wrapText="1"/>
    </xf>
    <xf numFmtId="49" fontId="5" fillId="3" borderId="3" xfId="1" applyNumberFormat="1" applyFont="1" applyFill="1" applyBorder="1" applyAlignment="1">
      <alignment horizontal="center" vertical="top" wrapText="1"/>
    </xf>
    <xf numFmtId="49" fontId="5" fillId="3" borderId="14" xfId="1" applyNumberFormat="1" applyFont="1" applyFill="1" applyBorder="1" applyAlignment="1">
      <alignment horizontal="center" vertical="top" wrapText="1"/>
    </xf>
    <xf numFmtId="49" fontId="5" fillId="3" borderId="5" xfId="1" applyNumberFormat="1" applyFont="1" applyFill="1" applyBorder="1" applyAlignment="1">
      <alignment horizontal="center" vertical="top" wrapText="1"/>
    </xf>
    <xf numFmtId="0" fontId="8" fillId="0" borderId="16" xfId="1" applyNumberFormat="1" applyFont="1" applyFill="1" applyBorder="1" applyAlignment="1">
      <alignment vertical="top"/>
    </xf>
    <xf numFmtId="0" fontId="8" fillId="4" borderId="8" xfId="1" applyNumberFormat="1" applyFont="1" applyFill="1" applyBorder="1" applyAlignment="1">
      <alignment horizontal="right" vertical="center" wrapText="1"/>
    </xf>
    <xf numFmtId="0" fontId="8" fillId="0" borderId="8" xfId="1" applyNumberFormat="1" applyFont="1" applyFill="1" applyBorder="1" applyAlignment="1">
      <alignment vertical="top"/>
    </xf>
    <xf numFmtId="0" fontId="8" fillId="0" borderId="0" xfId="1" applyNumberFormat="1" applyFont="1" applyFill="1" applyBorder="1"/>
    <xf numFmtId="0" fontId="5" fillId="3" borderId="17" xfId="1" applyNumberFormat="1" applyFont="1" applyFill="1" applyBorder="1" applyAlignment="1">
      <alignment horizontal="center" vertical="top" wrapText="1" readingOrder="2"/>
    </xf>
    <xf numFmtId="0" fontId="5" fillId="3" borderId="2" xfId="1" applyNumberFormat="1" applyFont="1" applyFill="1" applyBorder="1" applyAlignment="1">
      <alignment horizontal="center" vertical="top" wrapText="1" readingOrder="2"/>
    </xf>
    <xf numFmtId="0" fontId="5" fillId="3" borderId="18" xfId="1" applyNumberFormat="1" applyFont="1" applyFill="1" applyBorder="1" applyAlignment="1">
      <alignment horizontal="right" vertical="top" wrapText="1"/>
    </xf>
    <xf numFmtId="49" fontId="5" fillId="3" borderId="22" xfId="1" applyNumberFormat="1" applyFont="1" applyFill="1" applyBorder="1" applyAlignment="1">
      <alignment horizontal="center" vertical="top" wrapText="1"/>
    </xf>
    <xf numFmtId="9" fontId="7" fillId="4" borderId="3" xfId="3" applyNumberFormat="1" applyFont="1" applyFill="1" applyBorder="1" applyAlignment="1">
      <alignment horizontal="center" vertical="center" wrapText="1" readingOrder="2"/>
    </xf>
    <xf numFmtId="9" fontId="7" fillId="4" borderId="16" xfId="3" applyNumberFormat="1" applyFont="1" applyFill="1" applyBorder="1" applyAlignment="1">
      <alignment horizontal="center" vertical="center" wrapText="1" readingOrder="2"/>
    </xf>
    <xf numFmtId="9" fontId="8" fillId="0" borderId="0" xfId="1" applyNumberFormat="1" applyFont="1" applyFill="1" applyBorder="1"/>
    <xf numFmtId="0" fontId="5" fillId="0" borderId="0" xfId="1" applyNumberFormat="1" applyFont="1" applyFill="1" applyBorder="1" applyAlignment="1">
      <alignment horizontal="right" readingOrder="2"/>
    </xf>
    <xf numFmtId="0" fontId="8" fillId="0" borderId="0" xfId="1" applyNumberFormat="1" applyFont="1" applyFill="1" applyBorder="1" applyAlignment="1">
      <alignment horizontal="right" readingOrder="2"/>
    </xf>
    <xf numFmtId="0" fontId="1" fillId="0" borderId="0" xfId="1" applyNumberFormat="1" applyFont="1" applyFill="1" applyBorder="1"/>
    <xf numFmtId="0" fontId="1" fillId="0" borderId="0" xfId="1" applyNumberFormat="1" applyFont="1" applyFill="1" applyBorder="1" applyAlignment="1">
      <alignment horizontal="right" readingOrder="2"/>
    </xf>
    <xf numFmtId="0" fontId="1" fillId="0" borderId="0" xfId="1" applyNumberFormat="1" applyFont="1" applyFill="1" applyBorder="1"/>
    <xf numFmtId="0" fontId="8" fillId="0" borderId="0" xfId="1" applyNumberFormat="1" applyFont="1" applyFill="1" applyBorder="1"/>
    <xf numFmtId="0" fontId="11" fillId="2" borderId="0" xfId="0" applyNumberFormat="1" applyFont="1" applyFill="1" applyBorder="1"/>
    <xf numFmtId="0" fontId="2" fillId="2" borderId="0" xfId="0" applyNumberFormat="1" applyFont="1" applyFill="1" applyBorder="1" applyAlignment="1">
      <alignment wrapText="1" readingOrder="2"/>
    </xf>
    <xf numFmtId="0" fontId="12" fillId="2" borderId="0" xfId="0" applyNumberFormat="1" applyFont="1" applyFill="1" applyBorder="1" applyAlignment="1">
      <alignment horizontal="right" vertical="top" readingOrder="2"/>
    </xf>
    <xf numFmtId="0" fontId="0" fillId="8" borderId="20" xfId="0" applyNumberFormat="1" applyFont="1" applyFill="1" applyBorder="1" applyProtection="1">
      <alignment readingOrder="1"/>
      <protection locked="0"/>
    </xf>
    <xf numFmtId="3" fontId="5" fillId="4" borderId="18" xfId="1" applyNumberFormat="1" applyFont="1" applyFill="1" applyBorder="1" applyAlignment="1" applyProtection="1">
      <alignment horizontal="left" vertical="center" wrapText="1"/>
      <protection locked="0"/>
    </xf>
    <xf numFmtId="3" fontId="5" fillId="5" borderId="1" xfId="1" applyNumberFormat="1" applyFont="1" applyFill="1" applyBorder="1" applyAlignment="1">
      <alignment horizontal="left" vertical="top" wrapText="1"/>
    </xf>
    <xf numFmtId="3" fontId="5" fillId="5" borderId="25" xfId="1" applyNumberFormat="1" applyFont="1" applyFill="1" applyBorder="1" applyAlignment="1">
      <alignment horizontal="left" vertical="top" wrapText="1"/>
    </xf>
    <xf numFmtId="3" fontId="5" fillId="5" borderId="2" xfId="1" applyNumberFormat="1" applyFont="1" applyFill="1" applyBorder="1" applyAlignment="1">
      <alignment horizontal="left" vertical="top" wrapText="1"/>
    </xf>
    <xf numFmtId="3" fontId="5" fillId="5" borderId="13" xfId="1" applyNumberFormat="1" applyFont="1" applyFill="1" applyBorder="1" applyAlignment="1">
      <alignment horizontal="left" vertical="top" wrapText="1"/>
    </xf>
    <xf numFmtId="3" fontId="5" fillId="5" borderId="14" xfId="1" applyNumberFormat="1" applyFont="1" applyFill="1" applyBorder="1" applyAlignment="1">
      <alignment horizontal="left" vertical="top" wrapText="1"/>
    </xf>
    <xf numFmtId="3" fontId="5" fillId="3" borderId="18" xfId="1" applyNumberFormat="1" applyFont="1" applyFill="1" applyBorder="1" applyAlignment="1">
      <alignment horizontal="left" vertical="center" wrapText="1"/>
    </xf>
    <xf numFmtId="3" fontId="7" fillId="4" borderId="9" xfId="3" applyNumberFormat="1" applyFont="1" applyFill="1" applyBorder="1" applyAlignment="1" applyProtection="1">
      <alignment horizontal="left" vertical="center" wrapText="1" readingOrder="2"/>
      <protection locked="0"/>
    </xf>
    <xf numFmtId="3" fontId="7" fillId="4" borderId="11" xfId="3" applyNumberFormat="1" applyFont="1" applyFill="1" applyBorder="1" applyAlignment="1" applyProtection="1">
      <alignment horizontal="left" vertical="center" wrapText="1" readingOrder="2"/>
      <protection locked="0"/>
    </xf>
    <xf numFmtId="3" fontId="7" fillId="4" borderId="14" xfId="3" applyNumberFormat="1" applyFont="1" applyFill="1" applyBorder="1" applyAlignment="1" applyProtection="1">
      <alignment horizontal="left" vertical="center" wrapText="1" readingOrder="2"/>
      <protection locked="0"/>
    </xf>
    <xf numFmtId="3" fontId="7" fillId="4" borderId="10" xfId="3" applyNumberFormat="1" applyFont="1" applyFill="1" applyBorder="1" applyAlignment="1" applyProtection="1">
      <alignment horizontal="left" vertical="center" wrapText="1" readingOrder="2"/>
      <protection locked="0"/>
    </xf>
    <xf numFmtId="3" fontId="5" fillId="5" borderId="4" xfId="1" applyNumberFormat="1" applyFont="1" applyFill="1" applyBorder="1" applyAlignment="1">
      <alignment horizontal="left" vertical="top" wrapText="1"/>
    </xf>
    <xf numFmtId="0" fontId="0" fillId="0" borderId="21" xfId="0" applyNumberFormat="1" applyFont="1" applyFill="1" applyBorder="1" applyProtection="1">
      <protection locked="0"/>
    </xf>
    <xf numFmtId="0" fontId="0" fillId="0" borderId="21" xfId="0" applyNumberFormat="1" applyFont="1" applyFill="1" applyBorder="1" applyAlignment="1" applyProtection="1">
      <alignment horizontal="center"/>
      <protection locked="0"/>
    </xf>
    <xf numFmtId="0" fontId="3" fillId="0" borderId="0" xfId="2" applyNumberFormat="1" applyFont="1" applyFill="1" applyBorder="1" applyAlignment="1">
      <alignment horizontal="right" readingOrder="2"/>
    </xf>
    <xf numFmtId="0" fontId="13" fillId="9" borderId="0" xfId="5" applyNumberFormat="1" applyFont="1" applyFill="1" applyBorder="1" applyAlignment="1" applyProtection="1"/>
    <xf numFmtId="0" fontId="12" fillId="0" borderId="0" xfId="1" applyNumberFormat="1" applyFont="1" applyFill="1" applyBorder="1"/>
    <xf numFmtId="0" fontId="17" fillId="2" borderId="0" xfId="2" applyNumberFormat="1" applyFont="1" applyFill="1" applyBorder="1" applyAlignment="1">
      <alignment horizontal="right" vertical="center"/>
    </xf>
    <xf numFmtId="0" fontId="13" fillId="0" borderId="0" xfId="5" applyNumberFormat="1" applyFont="1" applyFill="1" applyBorder="1" applyAlignment="1" applyProtection="1"/>
    <xf numFmtId="0" fontId="0" fillId="0" borderId="30" xfId="0" applyNumberFormat="1" applyFont="1" applyFill="1" applyBorder="1" applyProtection="1">
      <protection locked="0"/>
    </xf>
    <xf numFmtId="0" fontId="19" fillId="9" borderId="0" xfId="5" applyNumberFormat="1" applyFont="1" applyFill="1" applyBorder="1" applyAlignment="1" applyProtection="1"/>
    <xf numFmtId="0" fontId="2"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15" fillId="4" borderId="23" xfId="0" applyNumberFormat="1" applyFont="1" applyFill="1" applyBorder="1" applyAlignment="1" applyProtection="1">
      <alignment horizontal="right" wrapText="1" readingOrder="2"/>
      <protection locked="0"/>
    </xf>
    <xf numFmtId="0" fontId="15" fillId="4" borderId="24" xfId="0" applyNumberFormat="1" applyFont="1" applyFill="1" applyBorder="1" applyAlignment="1" applyProtection="1">
      <alignment horizontal="right" wrapText="1" readingOrder="2"/>
      <protection locked="0"/>
    </xf>
    <xf numFmtId="49" fontId="15" fillId="4" borderId="24" xfId="0" applyNumberFormat="1" applyFont="1" applyFill="1" applyBorder="1" applyAlignment="1" applyProtection="1">
      <alignment horizontal="center" wrapText="1" readingOrder="2"/>
      <protection locked="0"/>
    </xf>
    <xf numFmtId="0" fontId="15" fillId="4" borderId="24" xfId="0" applyNumberFormat="1" applyFont="1" applyFill="1" applyBorder="1" applyAlignment="1" applyProtection="1">
      <alignment horizontal="center" wrapText="1" readingOrder="2"/>
      <protection locked="0"/>
    </xf>
    <xf numFmtId="0" fontId="15" fillId="4" borderId="24" xfId="0" applyNumberFormat="1" applyFont="1" applyFill="1" applyBorder="1" applyAlignment="1" applyProtection="1">
      <alignment wrapText="1" readingOrder="2"/>
      <protection locked="0"/>
    </xf>
    <xf numFmtId="0" fontId="0" fillId="10" borderId="21" xfId="0" applyNumberFormat="1" applyFont="1" applyFill="1" applyBorder="1"/>
    <xf numFmtId="0" fontId="12"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18" fillId="0" borderId="0" xfId="0" applyNumberFormat="1" applyFont="1" applyFill="1" applyBorder="1"/>
    <xf numFmtId="0" fontId="15" fillId="4" borderId="24" xfId="0" applyNumberFormat="1" applyFont="1" applyFill="1" applyBorder="1" applyAlignment="1" applyProtection="1">
      <alignment horizontal="center" wrapText="1" readingOrder="2"/>
      <protection locked="0"/>
    </xf>
    <xf numFmtId="0" fontId="15" fillId="4" borderId="26" xfId="0" applyNumberFormat="1" applyFont="1" applyFill="1" applyBorder="1" applyAlignment="1" applyProtection="1">
      <alignment horizontal="center" wrapText="1" readingOrder="2"/>
      <protection locked="0"/>
    </xf>
    <xf numFmtId="0" fontId="10" fillId="6" borderId="31" xfId="0" applyNumberFormat="1" applyFont="1" applyFill="1" applyBorder="1" applyAlignment="1">
      <alignment horizontal="center" vertical="center" readingOrder="1"/>
    </xf>
    <xf numFmtId="0" fontId="10" fillId="6" borderId="27" xfId="0" applyNumberFormat="1" applyFont="1" applyFill="1" applyBorder="1" applyAlignment="1">
      <alignment horizontal="center" vertical="center" readingOrder="1"/>
    </xf>
    <xf numFmtId="0" fontId="10" fillId="6" borderId="28" xfId="0" applyNumberFormat="1" applyFont="1" applyFill="1" applyBorder="1" applyAlignment="1">
      <alignment horizontal="center" vertical="center" readingOrder="1"/>
    </xf>
    <xf numFmtId="0" fontId="2" fillId="2" borderId="0" xfId="0" applyNumberFormat="1" applyFont="1" applyFill="1" applyBorder="1" applyAlignment="1">
      <alignment horizontal="right" wrapText="1" readingOrder="2"/>
    </xf>
    <xf numFmtId="0" fontId="13" fillId="7" borderId="0" xfId="5" applyNumberFormat="1" applyFont="1" applyFill="1" applyBorder="1" applyAlignment="1" applyProtection="1">
      <alignment horizontal="center"/>
    </xf>
    <xf numFmtId="0" fontId="14" fillId="7" borderId="0" xfId="5" applyNumberFormat="1" applyFont="1" applyFill="1" applyBorder="1" applyAlignment="1" applyProtection="1">
      <alignment horizontal="center"/>
    </xf>
    <xf numFmtId="0" fontId="16" fillId="2" borderId="0" xfId="0" applyNumberFormat="1" applyFont="1" applyFill="1" applyBorder="1" applyAlignment="1">
      <alignment horizontal="right" wrapText="1" readingOrder="2"/>
    </xf>
    <xf numFmtId="0" fontId="6" fillId="3" borderId="6" xfId="1" applyNumberFormat="1" applyFont="1" applyFill="1" applyBorder="1" applyAlignment="1">
      <alignment horizontal="center" vertical="center" wrapText="1"/>
    </xf>
    <xf numFmtId="0" fontId="6" fillId="3" borderId="7" xfId="1" applyNumberFormat="1" applyFont="1" applyFill="1" applyBorder="1" applyAlignment="1">
      <alignment horizontal="center" vertical="center" wrapText="1"/>
    </xf>
    <xf numFmtId="0" fontId="6" fillId="3" borderId="8" xfId="1" applyNumberFormat="1" applyFont="1" applyFill="1" applyBorder="1" applyAlignment="1">
      <alignment horizontal="center" vertical="center" wrapText="1"/>
    </xf>
    <xf numFmtId="0" fontId="5" fillId="3" borderId="29" xfId="1" applyNumberFormat="1" applyFont="1" applyFill="1" applyBorder="1" applyAlignment="1">
      <alignment horizontal="center" vertical="top" wrapText="1"/>
    </xf>
    <xf numFmtId="0" fontId="5" fillId="3" borderId="15" xfId="1" applyNumberFormat="1" applyFont="1" applyFill="1" applyBorder="1" applyAlignment="1">
      <alignment horizontal="center" vertical="top" wrapText="1"/>
    </xf>
    <xf numFmtId="0" fontId="5" fillId="3" borderId="19" xfId="1" applyNumberFormat="1" applyFont="1" applyFill="1" applyBorder="1" applyAlignment="1">
      <alignment horizontal="center" vertical="top" wrapText="1"/>
    </xf>
    <xf numFmtId="0" fontId="5" fillId="3" borderId="16" xfId="1" applyNumberFormat="1" applyFont="1" applyFill="1" applyBorder="1" applyAlignment="1">
      <alignment horizontal="center" vertical="top" wrapText="1"/>
    </xf>
    <xf numFmtId="0" fontId="8" fillId="0" borderId="0" xfId="1" applyNumberFormat="1" applyFont="1" applyFill="1" applyBorder="1" applyAlignment="1">
      <alignment horizontal="right" wrapText="1" readingOrder="2"/>
    </xf>
    <xf numFmtId="0" fontId="5" fillId="0" borderId="0" xfId="1" applyNumberFormat="1" applyFont="1" applyFill="1" applyBorder="1" applyAlignment="1">
      <alignment horizontal="right" readingOrder="2"/>
    </xf>
  </cellXfs>
  <cellStyles count="6">
    <cellStyle name="Normal" xfId="0" builtinId="0"/>
    <cellStyle name="Normal 2" xfId="1"/>
    <cellStyle name="Normal_Aform4v2" xfId="2"/>
    <cellStyle name="Normal_Aform4v2 2" xfId="3"/>
    <cellStyle name="Percent 2" xfId="4"/>
    <cellStyle name="היפר-קישור" xfId="5" builtinId="8"/>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E19" sqref="E19"/>
    </sheetView>
  </sheetViews>
  <sheetFormatPr defaultRowHeight="12.75" x14ac:dyDescent="0.2"/>
  <cols>
    <col min="1" max="1" width="3.85546875" style="67" customWidth="1"/>
    <col min="2" max="2" width="63.28515625" style="67" customWidth="1"/>
    <col min="3" max="3" width="11.42578125" style="67" customWidth="1"/>
    <col min="4" max="4" width="11.85546875" style="67" customWidth="1"/>
    <col min="5" max="5" width="23.28515625" style="67" customWidth="1"/>
    <col min="6" max="8" width="9.140625" style="67" customWidth="1"/>
    <col min="9" max="9" width="10.42578125" style="67" customWidth="1"/>
    <col min="10" max="10" width="25.140625" style="67" customWidth="1"/>
    <col min="11" max="12" width="9.140625" style="67" customWidth="1"/>
    <col min="13" max="13" width="10.140625" style="67" customWidth="1"/>
    <col min="14" max="14" width="9.140625" style="67" customWidth="1"/>
    <col min="15" max="16384" width="9.140625" style="67"/>
  </cols>
  <sheetData>
    <row r="2" spans="1:26" ht="21" customHeight="1" x14ac:dyDescent="0.25">
      <c r="A2" s="41" t="s">
        <v>32</v>
      </c>
      <c r="B2" s="41"/>
      <c r="C2" s="41"/>
      <c r="D2" s="41"/>
      <c r="E2" s="41"/>
      <c r="F2" s="41"/>
      <c r="G2" s="41"/>
      <c r="H2" s="41"/>
      <c r="I2" s="41"/>
      <c r="J2" s="41"/>
      <c r="K2" s="41"/>
      <c r="L2" s="41"/>
      <c r="M2" s="66"/>
    </row>
    <row r="3" spans="1:26" ht="17.25" customHeight="1" x14ac:dyDescent="0.25">
      <c r="A3" s="74" t="s">
        <v>33</v>
      </c>
      <c r="B3" s="83" t="s">
        <v>34</v>
      </c>
      <c r="C3" s="83"/>
      <c r="D3" s="83"/>
      <c r="E3" s="83"/>
      <c r="F3" s="84" t="s">
        <v>35</v>
      </c>
      <c r="G3" s="85"/>
      <c r="H3" s="85"/>
      <c r="I3" s="85"/>
      <c r="J3" s="42"/>
      <c r="K3" s="42"/>
      <c r="L3" s="42"/>
      <c r="M3" s="42"/>
    </row>
    <row r="4" spans="1:26" ht="15.75" x14ac:dyDescent="0.25">
      <c r="A4" s="43" t="s">
        <v>36</v>
      </c>
      <c r="B4" s="86" t="s">
        <v>37</v>
      </c>
      <c r="C4" s="83"/>
      <c r="D4" s="83"/>
      <c r="E4" s="83"/>
      <c r="F4" s="83"/>
      <c r="G4" s="83"/>
      <c r="H4" s="83"/>
      <c r="I4" s="83"/>
      <c r="J4" s="83"/>
      <c r="K4" s="83"/>
      <c r="L4" s="83"/>
      <c r="M4" s="83"/>
    </row>
    <row r="5" spans="1:26" ht="15.75" x14ac:dyDescent="0.25">
      <c r="A5" s="43" t="s">
        <v>38</v>
      </c>
      <c r="B5" s="83" t="s">
        <v>39</v>
      </c>
      <c r="C5" s="83"/>
      <c r="D5" s="83"/>
      <c r="E5" s="83"/>
      <c r="F5" s="83"/>
      <c r="G5" s="83"/>
      <c r="H5" s="83"/>
      <c r="I5" s="83"/>
      <c r="J5" s="83"/>
      <c r="K5" s="83"/>
      <c r="L5" s="83"/>
      <c r="M5" s="83"/>
    </row>
    <row r="6" spans="1:26" ht="15.75" x14ac:dyDescent="0.25">
      <c r="A6" s="43" t="s">
        <v>40</v>
      </c>
      <c r="B6" s="83" t="s">
        <v>41</v>
      </c>
      <c r="C6" s="83"/>
      <c r="D6" s="83"/>
      <c r="E6" s="83"/>
      <c r="F6" s="83"/>
      <c r="G6" s="83"/>
      <c r="H6" s="83"/>
      <c r="I6" s="83"/>
      <c r="J6" s="83"/>
      <c r="K6" s="83"/>
      <c r="L6" s="83"/>
      <c r="M6" s="83"/>
    </row>
    <row r="7" spans="1:26" ht="13.5" customHeight="1" x14ac:dyDescent="0.2">
      <c r="A7" s="43" t="s">
        <v>42</v>
      </c>
      <c r="B7" s="83" t="s">
        <v>43</v>
      </c>
      <c r="C7" s="83"/>
      <c r="D7" s="83"/>
      <c r="E7" s="83"/>
      <c r="F7" s="83"/>
      <c r="G7" s="83"/>
      <c r="H7" s="83"/>
      <c r="I7" s="83"/>
      <c r="J7" s="83"/>
      <c r="K7" s="83"/>
      <c r="L7" s="83"/>
      <c r="M7" s="83"/>
    </row>
    <row r="8" spans="1:26" ht="16.5" customHeight="1" x14ac:dyDescent="0.2">
      <c r="A8" s="75"/>
      <c r="B8" s="83"/>
      <c r="C8" s="83"/>
      <c r="D8" s="83"/>
      <c r="E8" s="83"/>
      <c r="F8" s="83"/>
      <c r="G8" s="83"/>
      <c r="H8" s="83"/>
      <c r="I8" s="83"/>
      <c r="J8" s="83"/>
      <c r="K8" s="83"/>
      <c r="L8" s="83"/>
      <c r="M8" s="83"/>
    </row>
    <row r="9" spans="1:26" ht="16.5" customHeight="1" x14ac:dyDescent="0.25">
      <c r="A9" s="43" t="s">
        <v>44</v>
      </c>
      <c r="B9" s="83" t="s">
        <v>45</v>
      </c>
      <c r="C9" s="83"/>
      <c r="D9" s="83"/>
      <c r="E9" s="83"/>
      <c r="F9" s="66"/>
      <c r="G9" s="66"/>
      <c r="H9" s="66"/>
      <c r="I9" s="66"/>
      <c r="J9" s="66"/>
      <c r="K9" s="66"/>
      <c r="L9" s="66"/>
      <c r="M9" s="66"/>
    </row>
    <row r="12" spans="1:26" ht="41.25" customHeight="1" x14ac:dyDescent="0.2">
      <c r="B12" s="68" t="s">
        <v>46</v>
      </c>
      <c r="C12" s="69" t="s">
        <v>47</v>
      </c>
      <c r="D12" s="70" t="s">
        <v>48</v>
      </c>
      <c r="E12" s="71" t="s">
        <v>49</v>
      </c>
      <c r="F12" s="71" t="s">
        <v>50</v>
      </c>
      <c r="G12" s="72" t="s">
        <v>51</v>
      </c>
      <c r="H12" s="78" t="s">
        <v>52</v>
      </c>
      <c r="I12" s="78"/>
      <c r="J12" s="79"/>
    </row>
    <row r="13" spans="1:26" ht="18.75" customHeight="1" x14ac:dyDescent="0.2">
      <c r="B13" s="44" t="s">
        <v>31</v>
      </c>
      <c r="C13" s="73" t="e">
        <f>VLOOKUP(B13,#REF!,2,0)</f>
        <v>#REF!</v>
      </c>
      <c r="D13" s="57" t="s">
        <v>143</v>
      </c>
      <c r="E13" s="58">
        <v>546514488</v>
      </c>
      <c r="F13" s="58">
        <v>2020</v>
      </c>
      <c r="G13" s="64" t="s">
        <v>53</v>
      </c>
      <c r="H13" s="80">
        <v>0</v>
      </c>
      <c r="I13" s="81"/>
      <c r="J13" s="82"/>
      <c r="Z13" s="2" t="s">
        <v>54</v>
      </c>
    </row>
    <row r="15" spans="1:26" x14ac:dyDescent="0.2">
      <c r="B15" s="65" t="s">
        <v>0</v>
      </c>
      <c r="C15" s="76"/>
      <c r="D15" s="76"/>
    </row>
    <row r="16" spans="1:26" x14ac:dyDescent="0.2">
      <c r="B16" s="77" t="s">
        <v>55</v>
      </c>
      <c r="C16" s="76"/>
      <c r="D16" s="76"/>
    </row>
    <row r="17" spans="2:4" x14ac:dyDescent="0.2">
      <c r="B17" s="63" t="s">
        <v>56</v>
      </c>
      <c r="C17" s="76"/>
      <c r="D17" s="76"/>
    </row>
    <row r="18" spans="2:4" x14ac:dyDescent="0.2">
      <c r="B18" s="63" t="s">
        <v>57</v>
      </c>
      <c r="C18" s="76"/>
      <c r="D18" s="76" t="s">
        <v>58</v>
      </c>
    </row>
    <row r="19" spans="2:4" x14ac:dyDescent="0.2">
      <c r="B19" s="63" t="s">
        <v>59</v>
      </c>
      <c r="C19" s="76"/>
      <c r="D19" s="76" t="s">
        <v>60</v>
      </c>
    </row>
    <row r="20" spans="2:4" x14ac:dyDescent="0.2">
      <c r="B20" s="63" t="s">
        <v>61</v>
      </c>
      <c r="C20" s="76"/>
      <c r="D20" s="76" t="s">
        <v>62</v>
      </c>
    </row>
    <row r="21" spans="2:4" x14ac:dyDescent="0.2">
      <c r="B21" s="63" t="s">
        <v>63</v>
      </c>
      <c r="C21" s="76"/>
      <c r="D21" s="76" t="s">
        <v>64</v>
      </c>
    </row>
    <row r="22" spans="2:4" x14ac:dyDescent="0.2">
      <c r="B22" s="63" t="s">
        <v>65</v>
      </c>
      <c r="C22" s="76"/>
      <c r="D22" s="76" t="s">
        <v>66</v>
      </c>
    </row>
    <row r="23" spans="2:4" x14ac:dyDescent="0.2">
      <c r="B23" s="63" t="s">
        <v>67</v>
      </c>
      <c r="C23" s="76"/>
      <c r="D23" s="76" t="s">
        <v>68</v>
      </c>
    </row>
    <row r="24" spans="2:4" x14ac:dyDescent="0.2">
      <c r="B24" s="63" t="s">
        <v>69</v>
      </c>
      <c r="C24" s="76"/>
      <c r="D24" s="76" t="s">
        <v>70</v>
      </c>
    </row>
    <row r="25" spans="2:4" x14ac:dyDescent="0.2">
      <c r="B25" s="63" t="s">
        <v>71</v>
      </c>
      <c r="C25" s="76"/>
      <c r="D25" s="76" t="s">
        <v>72</v>
      </c>
    </row>
    <row r="26" spans="2:4" x14ac:dyDescent="0.2">
      <c r="B26" s="63" t="s">
        <v>73</v>
      </c>
      <c r="C26" s="76"/>
      <c r="D26" s="76" t="s">
        <v>74</v>
      </c>
    </row>
    <row r="27" spans="2:4" x14ac:dyDescent="0.2">
      <c r="B27" s="63" t="s">
        <v>75</v>
      </c>
      <c r="C27" s="76"/>
      <c r="D27" s="76" t="s">
        <v>76</v>
      </c>
    </row>
    <row r="28" spans="2:4" x14ac:dyDescent="0.2">
      <c r="B28" s="63" t="s">
        <v>77</v>
      </c>
      <c r="C28" s="76"/>
      <c r="D28" s="76" t="s">
        <v>78</v>
      </c>
    </row>
    <row r="29" spans="2:4" x14ac:dyDescent="0.2">
      <c r="B29" s="63" t="s">
        <v>79</v>
      </c>
      <c r="C29" s="76"/>
      <c r="D29" s="76" t="s">
        <v>80</v>
      </c>
    </row>
    <row r="30" spans="2:4" x14ac:dyDescent="0.2">
      <c r="B30" s="63" t="s">
        <v>81</v>
      </c>
      <c r="C30" s="76"/>
      <c r="D30" s="76" t="s">
        <v>82</v>
      </c>
    </row>
    <row r="31" spans="2:4" x14ac:dyDescent="0.2">
      <c r="B31" s="63" t="s">
        <v>83</v>
      </c>
      <c r="C31" s="76"/>
      <c r="D31" s="76" t="s">
        <v>84</v>
      </c>
    </row>
    <row r="32" spans="2:4" x14ac:dyDescent="0.2">
      <c r="B32" s="63" t="s">
        <v>85</v>
      </c>
      <c r="C32" s="76"/>
      <c r="D32" s="76" t="s">
        <v>86</v>
      </c>
    </row>
    <row r="33" spans="2:4" x14ac:dyDescent="0.2">
      <c r="B33" s="63" t="s">
        <v>87</v>
      </c>
      <c r="C33" s="76"/>
      <c r="D33" s="76" t="s">
        <v>88</v>
      </c>
    </row>
    <row r="34" spans="2:4" x14ac:dyDescent="0.2">
      <c r="B34" s="63" t="s">
        <v>89</v>
      </c>
      <c r="C34" s="76"/>
      <c r="D34" s="76" t="s">
        <v>90</v>
      </c>
    </row>
    <row r="35" spans="2:4" x14ac:dyDescent="0.2">
      <c r="B35" s="63" t="s">
        <v>91</v>
      </c>
      <c r="C35" s="76"/>
      <c r="D35" s="76" t="s">
        <v>92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opLeftCell="A7" workbookViewId="0">
      <selection activeCell="E19" sqref="E19"/>
    </sheetView>
  </sheetViews>
  <sheetFormatPr defaultColWidth="9.140625" defaultRowHeight="12.75" x14ac:dyDescent="0.2"/>
  <cols>
    <col min="1" max="1" width="1.85546875" style="3" customWidth="1"/>
    <col min="2" max="2" width="5.140625" style="3" bestFit="1" customWidth="1"/>
    <col min="3" max="3" width="14.42578125" style="3" customWidth="1"/>
    <col min="4" max="4" width="7.5703125" style="3" customWidth="1"/>
    <col min="5" max="10" width="7" style="3" customWidth="1"/>
    <col min="11" max="11" width="7.5703125" style="3" customWidth="1"/>
    <col min="12" max="17" width="7" style="3" customWidth="1"/>
    <col min="18" max="18" width="30.85546875" style="3" customWidth="1"/>
    <col min="19" max="19" width="9.140625" style="3" customWidth="1"/>
    <col min="20" max="16384" width="9.140625" style="3"/>
  </cols>
  <sheetData>
    <row r="1" spans="2:17" ht="18.75" x14ac:dyDescent="0.3">
      <c r="B1" s="59" t="str">
        <f>הוראות!B21</f>
        <v>נספח א4 - מספרי בקשות למשיכת כספים או לקבלת קצבת זקנה (גמל)</v>
      </c>
    </row>
    <row r="2" spans="2:17" ht="14.25" customHeight="1" x14ac:dyDescent="0.2">
      <c r="B2" s="62" t="str">
        <f>הוראות!B13</f>
        <v>הסת' האקדמאים במח"ר, ניהול קופו"ג בע"מ</v>
      </c>
    </row>
    <row r="3" spans="2:17" ht="14.25" customHeight="1" x14ac:dyDescent="0.25">
      <c r="B3" s="61" t="str">
        <f>CONCATENATE(הוראות!Z13,הוראות!F13)</f>
        <v>הנתונים ביחידות בודדות לשנת 2020</v>
      </c>
    </row>
    <row r="4" spans="2:17" ht="14.25" customHeight="1" x14ac:dyDescent="0.2">
      <c r="B4" s="60"/>
      <c r="C4" s="60" t="s">
        <v>0</v>
      </c>
    </row>
    <row r="5" spans="2:17" ht="18" customHeight="1" x14ac:dyDescent="0.3">
      <c r="C5" s="5"/>
      <c r="G5" s="6" t="s">
        <v>132</v>
      </c>
    </row>
    <row r="6" spans="2:17" ht="14.25" customHeight="1" x14ac:dyDescent="0.2">
      <c r="C6" s="5"/>
    </row>
    <row r="7" spans="2:17" x14ac:dyDescent="0.2">
      <c r="C7" s="7"/>
    </row>
    <row r="8" spans="2:17" ht="25.5" customHeight="1" x14ac:dyDescent="0.2">
      <c r="B8" s="8"/>
      <c r="C8" s="87" t="s">
        <v>122</v>
      </c>
      <c r="D8" s="90" t="s">
        <v>133</v>
      </c>
      <c r="E8" s="91"/>
      <c r="F8" s="91"/>
      <c r="G8" s="91"/>
      <c r="H8" s="91"/>
      <c r="I8" s="91"/>
      <c r="J8" s="92"/>
      <c r="K8" s="93" t="s">
        <v>134</v>
      </c>
      <c r="L8" s="93"/>
      <c r="M8" s="93"/>
      <c r="N8" s="93"/>
      <c r="O8" s="93"/>
      <c r="P8" s="93"/>
      <c r="Q8" s="93"/>
    </row>
    <row r="9" spans="2:17" ht="40.5" customHeight="1" x14ac:dyDescent="0.2">
      <c r="B9" s="9"/>
      <c r="C9" s="88"/>
      <c r="D9" s="10" t="s">
        <v>142</v>
      </c>
      <c r="E9" s="11" t="s">
        <v>98</v>
      </c>
      <c r="F9" s="12" t="s">
        <v>106</v>
      </c>
      <c r="G9" s="12" t="s">
        <v>107</v>
      </c>
      <c r="H9" s="12" t="s">
        <v>108</v>
      </c>
      <c r="I9" s="13" t="s">
        <v>135</v>
      </c>
      <c r="J9" s="14" t="s">
        <v>136</v>
      </c>
      <c r="K9" s="15" t="str">
        <f>D9</f>
        <v>מספר הבקשות הכולל</v>
      </c>
      <c r="L9" s="11" t="s">
        <v>98</v>
      </c>
      <c r="M9" s="12" t="s">
        <v>106</v>
      </c>
      <c r="N9" s="12" t="s">
        <v>137</v>
      </c>
      <c r="O9" s="12" t="s">
        <v>135</v>
      </c>
      <c r="P9" s="13" t="s">
        <v>138</v>
      </c>
      <c r="Q9" s="16" t="s">
        <v>139</v>
      </c>
    </row>
    <row r="10" spans="2:17" x14ac:dyDescent="0.2">
      <c r="B10" s="17"/>
      <c r="C10" s="89"/>
      <c r="D10" s="18" t="s">
        <v>1</v>
      </c>
      <c r="E10" s="19" t="s">
        <v>2</v>
      </c>
      <c r="F10" s="19" t="s">
        <v>3</v>
      </c>
      <c r="G10" s="19" t="s">
        <v>4</v>
      </c>
      <c r="H10" s="19" t="s">
        <v>5</v>
      </c>
      <c r="I10" s="19" t="s">
        <v>6</v>
      </c>
      <c r="J10" s="20" t="s">
        <v>7</v>
      </c>
      <c r="K10" s="21" t="s">
        <v>8</v>
      </c>
      <c r="L10" s="19" t="s">
        <v>9</v>
      </c>
      <c r="M10" s="22" t="s">
        <v>10</v>
      </c>
      <c r="N10" s="22" t="s">
        <v>11</v>
      </c>
      <c r="O10" s="19" t="s">
        <v>12</v>
      </c>
      <c r="P10" s="22" t="s">
        <v>13</v>
      </c>
      <c r="Q10" s="23" t="s">
        <v>14</v>
      </c>
    </row>
    <row r="11" spans="2:17" ht="25.5" x14ac:dyDescent="0.2">
      <c r="B11" s="24" t="s">
        <v>123</v>
      </c>
      <c r="C11" s="25" t="s">
        <v>124</v>
      </c>
      <c r="D11" s="45">
        <f>520+7</f>
        <v>527</v>
      </c>
      <c r="E11" s="46"/>
      <c r="F11" s="46"/>
      <c r="G11" s="46"/>
      <c r="H11" s="46"/>
      <c r="I11" s="46"/>
      <c r="J11" s="47"/>
      <c r="K11" s="45"/>
      <c r="L11" s="46"/>
      <c r="M11" s="46"/>
      <c r="N11" s="46"/>
      <c r="O11" s="46"/>
      <c r="P11" s="46"/>
      <c r="Q11" s="48"/>
    </row>
    <row r="12" spans="2:17" ht="25.5" x14ac:dyDescent="0.2">
      <c r="B12" s="24" t="s">
        <v>125</v>
      </c>
      <c r="C12" s="25" t="s">
        <v>126</v>
      </c>
      <c r="D12" s="45">
        <v>1699</v>
      </c>
      <c r="E12" s="46"/>
      <c r="F12" s="46"/>
      <c r="G12" s="46"/>
      <c r="H12" s="46"/>
      <c r="I12" s="49"/>
      <c r="J12" s="50"/>
      <c r="K12" s="45"/>
      <c r="L12" s="46"/>
      <c r="M12" s="46"/>
      <c r="N12" s="46"/>
      <c r="O12" s="46"/>
      <c r="P12" s="46"/>
      <c r="Q12" s="48"/>
    </row>
    <row r="13" spans="2:17" ht="25.5" x14ac:dyDescent="0.2">
      <c r="B13" s="26" t="s">
        <v>127</v>
      </c>
      <c r="C13" s="25" t="s">
        <v>128</v>
      </c>
      <c r="D13" s="45">
        <v>408</v>
      </c>
      <c r="E13" s="46"/>
      <c r="F13" s="46"/>
      <c r="G13" s="46"/>
      <c r="H13" s="46"/>
      <c r="I13" s="49"/>
      <c r="J13" s="50"/>
      <c r="K13" s="45"/>
      <c r="L13" s="46"/>
      <c r="M13" s="46"/>
      <c r="N13" s="46"/>
      <c r="O13" s="46"/>
      <c r="P13" s="46"/>
      <c r="Q13" s="48"/>
    </row>
    <row r="14" spans="2:17" ht="38.25" customHeight="1" x14ac:dyDescent="0.2">
      <c r="B14" s="24" t="s">
        <v>129</v>
      </c>
      <c r="C14" s="25" t="s">
        <v>116</v>
      </c>
      <c r="D14" s="51">
        <f>SUM(E14:J14)</f>
        <v>1289</v>
      </c>
      <c r="E14" s="52">
        <v>599</v>
      </c>
      <c r="F14" s="52">
        <v>655</v>
      </c>
      <c r="G14" s="52">
        <v>31</v>
      </c>
      <c r="H14" s="52">
        <v>2</v>
      </c>
      <c r="I14" s="53">
        <v>2</v>
      </c>
      <c r="J14" s="54">
        <v>0</v>
      </c>
      <c r="K14" s="51">
        <f>SUM(L14:Q14)</f>
        <v>0</v>
      </c>
      <c r="L14" s="52"/>
      <c r="M14" s="52"/>
      <c r="N14" s="52"/>
      <c r="O14" s="52"/>
      <c r="P14" s="53"/>
      <c r="Q14" s="55"/>
    </row>
    <row r="15" spans="2:17" ht="38.25" x14ac:dyDescent="0.2">
      <c r="B15" s="26" t="s">
        <v>130</v>
      </c>
      <c r="C15" s="25" t="s">
        <v>131</v>
      </c>
      <c r="D15" s="51">
        <f>IF(D11+D12-D14-D13=0,"",D11+D12-D14-D13)</f>
        <v>529</v>
      </c>
      <c r="E15" s="46"/>
      <c r="F15" s="46"/>
      <c r="G15" s="46"/>
      <c r="H15" s="46"/>
      <c r="I15" s="49"/>
      <c r="J15" s="50"/>
      <c r="K15" s="51" t="str">
        <f>IF(K11+K12-K14-K13=0,"",K11+K12-K14-K13)</f>
        <v/>
      </c>
      <c r="L15" s="46"/>
      <c r="M15" s="46"/>
      <c r="N15" s="46"/>
      <c r="O15" s="46"/>
      <c r="P15" s="46"/>
      <c r="Q15" s="48"/>
    </row>
  </sheetData>
  <sheetProtection password="CC43" sheet="1" objects="1" scenarios="1" formatCells="0" formatColumns="0" formatRows="0"/>
  <mergeCells count="3">
    <mergeCell ref="C8:C10"/>
    <mergeCell ref="D8:J8"/>
    <mergeCell ref="K8:Q8"/>
  </mergeCells>
  <conditionalFormatting sqref="D15 K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opLeftCell="A7" workbookViewId="0">
      <selection activeCell="K9" sqref="K9"/>
    </sheetView>
  </sheetViews>
  <sheetFormatPr defaultColWidth="9.140625" defaultRowHeight="12.75" x14ac:dyDescent="0.2"/>
  <cols>
    <col min="1" max="1" width="2.140625" style="4" customWidth="1"/>
    <col min="2" max="2" width="5.140625" style="3" bestFit="1" customWidth="1"/>
    <col min="3" max="3" width="14.42578125" style="3" customWidth="1"/>
    <col min="4" max="4" width="6.85546875" style="3" bestFit="1" customWidth="1"/>
    <col min="5" max="5" width="5.85546875" style="3" bestFit="1" customWidth="1"/>
    <col min="6" max="6" width="5.7109375" style="3" customWidth="1"/>
    <col min="7" max="9" width="5.85546875" style="3" bestFit="1" customWidth="1"/>
    <col min="10" max="10" width="6.42578125" style="3" bestFit="1" customWidth="1"/>
    <col min="11" max="11" width="6.85546875" style="3" bestFit="1" customWidth="1"/>
    <col min="12" max="12" width="5.85546875" style="3" bestFit="1" customWidth="1"/>
    <col min="13" max="13" width="5.85546875" style="3" customWidth="1"/>
    <col min="14" max="16" width="5.85546875" style="3" bestFit="1" customWidth="1"/>
    <col min="17" max="17" width="6.42578125" style="3" bestFit="1" customWidth="1"/>
    <col min="18" max="18" width="6.85546875" style="3" bestFit="1" customWidth="1"/>
    <col min="19" max="19" width="5.85546875" style="3" bestFit="1" customWidth="1"/>
    <col min="20" max="20" width="5.85546875" style="3" customWidth="1"/>
    <col min="21" max="23" width="5.85546875" style="3" bestFit="1" customWidth="1"/>
    <col min="24" max="24" width="6.42578125" style="3" bestFit="1" customWidth="1"/>
    <col min="25" max="25" width="9.140625" style="4" customWidth="1"/>
    <col min="26" max="16384" width="9.140625" style="4"/>
  </cols>
  <sheetData>
    <row r="1" spans="2:24" ht="18.75" x14ac:dyDescent="0.3">
      <c r="B1" s="59" t="str">
        <f>הוראות!B24</f>
        <v>נספח א5 - מספרי בקשות להעברת כספים בין קופות גמל או בין מסלולי השקעה (גמל)</v>
      </c>
    </row>
    <row r="2" spans="2:24" ht="20.25" x14ac:dyDescent="0.2">
      <c r="B2" s="62" t="str">
        <f>הוראות!B13</f>
        <v>הסת' האקדמאים במח"ר, ניהול קופו"ג בע"מ</v>
      </c>
    </row>
    <row r="3" spans="2:24" ht="15.75" x14ac:dyDescent="0.25">
      <c r="B3" s="61" t="str">
        <f>CONCATENATE(הוראות!Z13,הוראות!F13)</f>
        <v>הנתונים ביחידות בודדות לשנת 2020</v>
      </c>
    </row>
    <row r="4" spans="2:24" x14ac:dyDescent="0.2">
      <c r="C4" s="60" t="s">
        <v>0</v>
      </c>
    </row>
    <row r="5" spans="2:24" ht="18.75" x14ac:dyDescent="0.3">
      <c r="C5" s="5"/>
      <c r="J5" s="6" t="s">
        <v>93</v>
      </c>
    </row>
    <row r="6" spans="2:24" ht="15" x14ac:dyDescent="0.2">
      <c r="C6" s="5"/>
    </row>
    <row r="7" spans="2:24" x14ac:dyDescent="0.2">
      <c r="C7" s="27"/>
    </row>
    <row r="8" spans="2:24" ht="28.5" customHeight="1" x14ac:dyDescent="0.2">
      <c r="B8" s="8"/>
      <c r="C8" s="87" t="s">
        <v>122</v>
      </c>
      <c r="D8" s="90" t="s">
        <v>95</v>
      </c>
      <c r="E8" s="91"/>
      <c r="F8" s="91"/>
      <c r="G8" s="91"/>
      <c r="H8" s="91"/>
      <c r="I8" s="91"/>
      <c r="J8" s="92"/>
      <c r="K8" s="90" t="s">
        <v>96</v>
      </c>
      <c r="L8" s="91"/>
      <c r="M8" s="91"/>
      <c r="N8" s="91"/>
      <c r="O8" s="91"/>
      <c r="P8" s="91"/>
      <c r="Q8" s="92"/>
      <c r="R8" s="90" t="s">
        <v>97</v>
      </c>
      <c r="S8" s="91"/>
      <c r="T8" s="91"/>
      <c r="U8" s="91"/>
      <c r="V8" s="91"/>
      <c r="W8" s="91"/>
      <c r="X8" s="92"/>
    </row>
    <row r="9" spans="2:24" ht="38.25" x14ac:dyDescent="0.2">
      <c r="B9" s="9"/>
      <c r="C9" s="88"/>
      <c r="D9" s="15" t="str">
        <f>'[1]נספח א4'!D9</f>
        <v>מספר הבקשות הכולל</v>
      </c>
      <c r="E9" s="12" t="s">
        <v>98</v>
      </c>
      <c r="F9" s="12" t="s">
        <v>99</v>
      </c>
      <c r="G9" s="12" t="s">
        <v>100</v>
      </c>
      <c r="H9" s="28" t="s">
        <v>101</v>
      </c>
      <c r="I9" s="13" t="s">
        <v>102</v>
      </c>
      <c r="J9" s="29" t="s">
        <v>103</v>
      </c>
      <c r="K9" s="30" t="str">
        <f>'[1]נספח א4'!D9</f>
        <v>מספר הבקשות הכולל</v>
      </c>
      <c r="L9" s="12" t="s">
        <v>104</v>
      </c>
      <c r="M9" s="12" t="s">
        <v>105</v>
      </c>
      <c r="N9" s="12" t="s">
        <v>106</v>
      </c>
      <c r="O9" s="12" t="s">
        <v>107</v>
      </c>
      <c r="P9" s="13" t="s">
        <v>108</v>
      </c>
      <c r="Q9" s="29" t="s">
        <v>109</v>
      </c>
      <c r="R9" s="30" t="str">
        <f>K9</f>
        <v>מספר הבקשות הכולל</v>
      </c>
      <c r="S9" s="12" t="s">
        <v>104</v>
      </c>
      <c r="T9" s="12" t="s">
        <v>105</v>
      </c>
      <c r="U9" s="12" t="s">
        <v>106</v>
      </c>
      <c r="V9" s="12" t="s">
        <v>107</v>
      </c>
      <c r="W9" s="13" t="s">
        <v>108</v>
      </c>
      <c r="X9" s="29" t="s">
        <v>109</v>
      </c>
    </row>
    <row r="10" spans="2:24" x14ac:dyDescent="0.2">
      <c r="B10" s="17"/>
      <c r="C10" s="89"/>
      <c r="D10" s="19" t="s">
        <v>15</v>
      </c>
      <c r="E10" s="19" t="s">
        <v>16</v>
      </c>
      <c r="F10" s="22" t="s">
        <v>17</v>
      </c>
      <c r="G10" s="19" t="s">
        <v>18</v>
      </c>
      <c r="H10" s="22" t="s">
        <v>19</v>
      </c>
      <c r="I10" s="22" t="s">
        <v>20</v>
      </c>
      <c r="J10" s="22" t="s">
        <v>21</v>
      </c>
      <c r="K10" s="21" t="s">
        <v>22</v>
      </c>
      <c r="L10" s="19" t="s">
        <v>23</v>
      </c>
      <c r="M10" s="22" t="s">
        <v>24</v>
      </c>
      <c r="N10" s="19" t="s">
        <v>25</v>
      </c>
      <c r="O10" s="22" t="s">
        <v>26</v>
      </c>
      <c r="P10" s="22" t="s">
        <v>27</v>
      </c>
      <c r="Q10" s="23" t="s">
        <v>28</v>
      </c>
      <c r="R10" s="19" t="s">
        <v>29</v>
      </c>
      <c r="S10" s="19" t="s">
        <v>110</v>
      </c>
      <c r="T10" s="22" t="s">
        <v>111</v>
      </c>
      <c r="U10" s="19" t="s">
        <v>112</v>
      </c>
      <c r="V10" s="22" t="s">
        <v>113</v>
      </c>
      <c r="W10" s="22" t="s">
        <v>114</v>
      </c>
      <c r="X10" s="23" t="s">
        <v>115</v>
      </c>
    </row>
    <row r="11" spans="2:24" ht="25.5" x14ac:dyDescent="0.2">
      <c r="B11" s="24" t="s">
        <v>123</v>
      </c>
      <c r="C11" s="25" t="s">
        <v>124</v>
      </c>
      <c r="D11" s="45">
        <v>266</v>
      </c>
      <c r="E11" s="46"/>
      <c r="F11" s="46"/>
      <c r="G11" s="46"/>
      <c r="H11" s="56"/>
      <c r="I11" s="49"/>
      <c r="J11" s="46"/>
      <c r="K11" s="45">
        <v>389</v>
      </c>
      <c r="L11" s="46"/>
      <c r="M11" s="46"/>
      <c r="N11" s="46"/>
      <c r="O11" s="46"/>
      <c r="P11" s="49"/>
      <c r="Q11" s="48"/>
      <c r="R11" s="45">
        <v>17</v>
      </c>
      <c r="S11" s="46"/>
      <c r="T11" s="46"/>
      <c r="U11" s="46"/>
      <c r="V11" s="46"/>
      <c r="W11" s="49"/>
      <c r="X11" s="48"/>
    </row>
    <row r="12" spans="2:24" ht="25.5" x14ac:dyDescent="0.2">
      <c r="B12" s="24" t="s">
        <v>125</v>
      </c>
      <c r="C12" s="25" t="s">
        <v>126</v>
      </c>
      <c r="D12" s="45">
        <v>3041</v>
      </c>
      <c r="E12" s="46"/>
      <c r="F12" s="46"/>
      <c r="G12" s="46"/>
      <c r="H12" s="46"/>
      <c r="I12" s="49"/>
      <c r="J12" s="46"/>
      <c r="K12" s="45">
        <v>33</v>
      </c>
      <c r="L12" s="46"/>
      <c r="M12" s="46"/>
      <c r="N12" s="46"/>
      <c r="O12" s="46"/>
      <c r="P12" s="49"/>
      <c r="Q12" s="48"/>
      <c r="R12" s="45">
        <v>308</v>
      </c>
      <c r="S12" s="46"/>
      <c r="T12" s="46"/>
      <c r="U12" s="46"/>
      <c r="V12" s="46"/>
      <c r="W12" s="49"/>
      <c r="X12" s="48"/>
    </row>
    <row r="13" spans="2:24" ht="25.5" x14ac:dyDescent="0.2">
      <c r="B13" s="26" t="s">
        <v>127</v>
      </c>
      <c r="C13" s="25" t="s">
        <v>128</v>
      </c>
      <c r="D13" s="45">
        <v>6</v>
      </c>
      <c r="E13" s="46"/>
      <c r="F13" s="46"/>
      <c r="G13" s="46"/>
      <c r="H13" s="46"/>
      <c r="I13" s="49"/>
      <c r="J13" s="46"/>
      <c r="K13" s="45">
        <v>3</v>
      </c>
      <c r="L13" s="46"/>
      <c r="M13" s="46"/>
      <c r="N13" s="46"/>
      <c r="O13" s="46"/>
      <c r="P13" s="49"/>
      <c r="Q13" s="48"/>
      <c r="R13" s="45">
        <v>10</v>
      </c>
      <c r="S13" s="46"/>
      <c r="T13" s="46"/>
      <c r="U13" s="46"/>
      <c r="V13" s="46"/>
      <c r="W13" s="49"/>
      <c r="X13" s="48"/>
    </row>
    <row r="14" spans="2:24" ht="38.25" x14ac:dyDescent="0.2">
      <c r="B14" s="24" t="s">
        <v>129</v>
      </c>
      <c r="C14" s="25" t="s">
        <v>116</v>
      </c>
      <c r="D14" s="51">
        <f>SUM(E14:J14)</f>
        <v>2840</v>
      </c>
      <c r="E14" s="52">
        <v>2</v>
      </c>
      <c r="F14" s="52">
        <v>2517</v>
      </c>
      <c r="G14" s="52">
        <v>317</v>
      </c>
      <c r="H14" s="52">
        <v>0</v>
      </c>
      <c r="I14" s="53">
        <v>3</v>
      </c>
      <c r="J14" s="55">
        <v>1</v>
      </c>
      <c r="K14" s="51">
        <f>SUM(L14:Q14)</f>
        <v>25</v>
      </c>
      <c r="L14" s="52">
        <v>0</v>
      </c>
      <c r="M14" s="52">
        <v>0</v>
      </c>
      <c r="N14" s="52">
        <v>1</v>
      </c>
      <c r="O14" s="52">
        <v>6</v>
      </c>
      <c r="P14" s="53">
        <v>7</v>
      </c>
      <c r="Q14" s="55">
        <v>11</v>
      </c>
      <c r="R14" s="51">
        <f>SUM(S14:X14)</f>
        <v>299</v>
      </c>
      <c r="S14" s="52">
        <v>218</v>
      </c>
      <c r="T14" s="52">
        <v>57</v>
      </c>
      <c r="U14" s="52">
        <v>22</v>
      </c>
      <c r="V14" s="52">
        <v>2</v>
      </c>
      <c r="W14" s="53">
        <v>0</v>
      </c>
      <c r="X14" s="55">
        <v>0</v>
      </c>
    </row>
    <row r="15" spans="2:24" ht="38.25" x14ac:dyDescent="0.2">
      <c r="B15" s="26" t="s">
        <v>130</v>
      </c>
      <c r="C15" s="25" t="s">
        <v>131</v>
      </c>
      <c r="D15" s="51">
        <f>IF(D11+D12-D14-D13=0,"",D11+D12-D14-D13)</f>
        <v>461</v>
      </c>
      <c r="E15" s="46"/>
      <c r="F15" s="46"/>
      <c r="G15" s="46"/>
      <c r="H15" s="46"/>
      <c r="I15" s="49"/>
      <c r="J15" s="46"/>
      <c r="K15" s="51">
        <f>IF(K11+K12-K14-K13=0,"",K11+K12-K14-K13)</f>
        <v>394</v>
      </c>
      <c r="L15" s="46"/>
      <c r="M15" s="46"/>
      <c r="N15" s="46"/>
      <c r="O15" s="46"/>
      <c r="P15" s="49"/>
      <c r="Q15" s="48"/>
      <c r="R15" s="51">
        <f>IF(R11+R12-R14-R13=0,"",R11+R12-R14-R13)</f>
        <v>16</v>
      </c>
      <c r="S15" s="46"/>
      <c r="T15" s="46"/>
      <c r="U15" s="46"/>
      <c r="V15" s="46"/>
      <c r="W15" s="49"/>
      <c r="X15" s="4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9.140625" defaultRowHeight="12.75" x14ac:dyDescent="0.2"/>
  <cols>
    <col min="1" max="1" width="2.42578125" style="37" customWidth="1"/>
    <col min="2" max="2" width="21" style="37" customWidth="1"/>
    <col min="3" max="8" width="6.28515625" style="37" customWidth="1"/>
    <col min="9" max="9" width="7.42578125" style="37" customWidth="1"/>
    <col min="10" max="10" width="7" style="37" customWidth="1"/>
    <col min="11" max="15" width="5.85546875" style="37" customWidth="1"/>
    <col min="16" max="16" width="7.85546875" style="37" customWidth="1"/>
    <col min="17" max="30" width="9.140625" style="1" customWidth="1"/>
    <col min="31" max="31" width="9.140625" style="37" customWidth="1"/>
    <col min="32" max="16384" width="9.140625" style="37"/>
  </cols>
  <sheetData>
    <row r="1" spans="2:16" ht="18.75" x14ac:dyDescent="0.3">
      <c r="B1" s="59" t="str">
        <f>הוראות!B30</f>
        <v>נספח ב4 - מדדי בקשות למשיכת כספים או לקבלת קצבת זקנה (גמל)</v>
      </c>
      <c r="C1" s="3"/>
      <c r="D1" s="3"/>
      <c r="E1" s="3"/>
      <c r="F1" s="3"/>
      <c r="G1" s="3"/>
      <c r="H1" s="3"/>
      <c r="I1" s="3"/>
      <c r="J1" s="3"/>
      <c r="K1" s="3"/>
      <c r="L1" s="3"/>
      <c r="M1" s="3"/>
      <c r="N1" s="3"/>
      <c r="O1" s="3"/>
      <c r="P1" s="3"/>
    </row>
    <row r="2" spans="2:16" ht="20.25" x14ac:dyDescent="0.2">
      <c r="B2" s="62" t="str">
        <f>הוראות!B13</f>
        <v>הסת' האקדמאים במח"ר, ניהול קופו"ג בע"מ</v>
      </c>
      <c r="C2" s="3"/>
      <c r="D2" s="3"/>
      <c r="E2" s="3"/>
      <c r="F2" s="3"/>
      <c r="G2" s="3"/>
      <c r="H2" s="3"/>
      <c r="I2" s="3"/>
      <c r="J2" s="3"/>
      <c r="K2" s="3"/>
      <c r="L2" s="3"/>
      <c r="M2" s="3"/>
      <c r="N2" s="3"/>
      <c r="O2" s="3"/>
      <c r="P2" s="3"/>
    </row>
    <row r="3" spans="2:16" ht="15.75" x14ac:dyDescent="0.25">
      <c r="B3" s="61" t="str">
        <f>CONCATENATE(הוראות!Z13,הוראות!F13)</f>
        <v>הנתונים ביחידות בודדות לשנת 2020</v>
      </c>
      <c r="C3" s="3"/>
      <c r="D3" s="3"/>
      <c r="E3" s="3"/>
      <c r="F3" s="3"/>
      <c r="G3" s="3"/>
      <c r="H3" s="3"/>
      <c r="I3" s="3"/>
      <c r="J3" s="3"/>
      <c r="K3" s="3"/>
      <c r="L3" s="3"/>
      <c r="M3" s="3"/>
      <c r="N3" s="3"/>
      <c r="O3" s="3"/>
      <c r="P3" s="3"/>
    </row>
    <row r="4" spans="2:16" ht="18.75" x14ac:dyDescent="0.3">
      <c r="B4" s="60" t="s">
        <v>0</v>
      </c>
      <c r="C4" s="3"/>
      <c r="D4" s="3"/>
      <c r="E4" s="6" t="s">
        <v>132</v>
      </c>
      <c r="F4" s="3"/>
      <c r="G4" s="3"/>
      <c r="H4" s="3"/>
      <c r="I4" s="3"/>
      <c r="J4" s="3"/>
      <c r="K4" s="3"/>
      <c r="L4" s="3"/>
      <c r="M4" s="3"/>
      <c r="N4" s="3"/>
      <c r="O4" s="3"/>
      <c r="P4" s="3"/>
    </row>
    <row r="5" spans="2:16" ht="15" x14ac:dyDescent="0.2">
      <c r="B5" s="5"/>
      <c r="C5" s="3"/>
      <c r="D5" s="3"/>
      <c r="E5" s="3"/>
      <c r="F5" s="3"/>
      <c r="G5" s="3"/>
      <c r="H5" s="3"/>
      <c r="I5" s="3"/>
      <c r="J5" s="3"/>
      <c r="K5" s="3"/>
      <c r="L5" s="3"/>
      <c r="M5" s="3"/>
      <c r="N5" s="3"/>
      <c r="O5" s="3"/>
      <c r="P5" s="3"/>
    </row>
    <row r="6" spans="2:16" x14ac:dyDescent="0.2">
      <c r="B6" s="27"/>
      <c r="C6" s="3"/>
      <c r="D6" s="3"/>
      <c r="E6" s="3"/>
      <c r="F6" s="3"/>
      <c r="G6" s="3"/>
      <c r="H6" s="3"/>
      <c r="I6" s="3"/>
      <c r="J6" s="3"/>
      <c r="K6" s="3"/>
      <c r="L6" s="3"/>
      <c r="M6" s="3"/>
      <c r="N6" s="3"/>
      <c r="O6" s="3"/>
      <c r="P6" s="3"/>
    </row>
    <row r="7" spans="2:16" ht="28.5" customHeight="1" x14ac:dyDescent="0.2">
      <c r="B7" s="87" t="s">
        <v>94</v>
      </c>
      <c r="C7" s="90" t="s">
        <v>133</v>
      </c>
      <c r="D7" s="91"/>
      <c r="E7" s="91"/>
      <c r="F7" s="91"/>
      <c r="G7" s="91"/>
      <c r="H7" s="91"/>
      <c r="I7" s="92"/>
      <c r="J7" s="90" t="s">
        <v>134</v>
      </c>
      <c r="K7" s="91"/>
      <c r="L7" s="91"/>
      <c r="M7" s="91"/>
      <c r="N7" s="91"/>
      <c r="O7" s="91"/>
      <c r="P7" s="92"/>
    </row>
    <row r="8" spans="2:16" ht="28.5" customHeight="1" x14ac:dyDescent="0.2">
      <c r="B8" s="88"/>
      <c r="C8" s="10" t="s">
        <v>30</v>
      </c>
      <c r="D8" s="11" t="s">
        <v>98</v>
      </c>
      <c r="E8" s="12" t="s">
        <v>106</v>
      </c>
      <c r="F8" s="12" t="s">
        <v>107</v>
      </c>
      <c r="G8" s="12" t="s">
        <v>108</v>
      </c>
      <c r="H8" s="13" t="s">
        <v>135</v>
      </c>
      <c r="I8" s="16" t="s">
        <v>136</v>
      </c>
      <c r="J8" s="15" t="str">
        <f>C8</f>
        <v>סה"כ</v>
      </c>
      <c r="K8" s="11" t="s">
        <v>98</v>
      </c>
      <c r="L8" s="12" t="s">
        <v>106</v>
      </c>
      <c r="M8" s="12" t="s">
        <v>137</v>
      </c>
      <c r="N8" s="12" t="s">
        <v>135</v>
      </c>
      <c r="O8" s="13" t="s">
        <v>138</v>
      </c>
      <c r="P8" s="16" t="s">
        <v>139</v>
      </c>
    </row>
    <row r="9" spans="2:16" x14ac:dyDescent="0.2">
      <c r="B9" s="89"/>
      <c r="C9" s="18" t="s">
        <v>1</v>
      </c>
      <c r="D9" s="19" t="s">
        <v>2</v>
      </c>
      <c r="E9" s="19" t="s">
        <v>3</v>
      </c>
      <c r="F9" s="19" t="s">
        <v>4</v>
      </c>
      <c r="G9" s="19" t="s">
        <v>5</v>
      </c>
      <c r="H9" s="22" t="s">
        <v>6</v>
      </c>
      <c r="I9" s="23" t="s">
        <v>7</v>
      </c>
      <c r="J9" s="21" t="s">
        <v>8</v>
      </c>
      <c r="K9" s="19" t="s">
        <v>9</v>
      </c>
      <c r="L9" s="19" t="s">
        <v>10</v>
      </c>
      <c r="M9" s="31" t="s">
        <v>11</v>
      </c>
      <c r="N9" s="22" t="s">
        <v>12</v>
      </c>
      <c r="O9" s="22" t="s">
        <v>13</v>
      </c>
      <c r="P9" s="23" t="s">
        <v>14</v>
      </c>
    </row>
    <row r="10" spans="2:16" ht="27" customHeight="1" x14ac:dyDescent="0.2">
      <c r="B10" s="25" t="s">
        <v>116</v>
      </c>
      <c r="C10" s="32">
        <f>IF('נספח א4 - G'!$D$14=0,"",'נספח א4 - G'!D14/'נספח א4 - G'!$D$14)</f>
        <v>1</v>
      </c>
      <c r="D10" s="32">
        <f>IF('נספח א4 - G'!$D$14=0,"",'נספח א4 - G'!E14/'נספח א4 - G'!$D$14)</f>
        <v>0.46470131885182314</v>
      </c>
      <c r="E10" s="32">
        <f>IF('נספח א4 - G'!$D$14=0,"",'נספח א4 - G'!F14/'נספח א4 - G'!$D$14)</f>
        <v>0.50814584949573316</v>
      </c>
      <c r="F10" s="32">
        <f>IF('נספח א4 - G'!$D$14=0,"",'נספח א4 - G'!G14/'נספח א4 - G'!$D$14)</f>
        <v>2.404965089216447E-2</v>
      </c>
      <c r="G10" s="32">
        <f>IF('נספח א4 - G'!$D$14=0,"",'נספח א4 - G'!H14/'נספח א4 - G'!$D$14)</f>
        <v>1.5515903801396431E-3</v>
      </c>
      <c r="H10" s="32">
        <f>IF('נספח א4 - G'!$D$14=0,"",'נספח א4 - G'!I14/'נספח א4 - G'!$D$14)</f>
        <v>1.5515903801396431E-3</v>
      </c>
      <c r="I10" s="32">
        <f>IF('נספח א4 - G'!$D$14=0,"",'נספח א4 - G'!J14/'נספח א4 - G'!$D$14)</f>
        <v>0</v>
      </c>
      <c r="J10" s="32" t="str">
        <f>IF('נספח א4 - G'!$K$14=0,"",'נספח א4 - G'!K14/'נספח א4 - G'!$K$14)</f>
        <v/>
      </c>
      <c r="K10" s="32" t="str">
        <f>IF('נספח א4 - G'!$K$14=0,"",'נספח א4 - G'!L14/'נספח א4 - G'!$K$14)</f>
        <v/>
      </c>
      <c r="L10" s="32" t="str">
        <f>IF('נספח א4 - G'!$K$14=0,"",'נספח א4 - G'!M14/'נספח א4 - G'!$K$14)</f>
        <v/>
      </c>
      <c r="M10" s="32" t="str">
        <f>IF('נספח א4 - G'!$K$14=0,"",'נספח א4 - G'!N14/'נספח א4 - G'!$K$14)</f>
        <v/>
      </c>
      <c r="N10" s="32" t="str">
        <f>IF('נספח א4 - G'!$K$14=0,"",'נספח א4 - G'!O14/'נספח א4 - G'!$K$14)</f>
        <v/>
      </c>
      <c r="O10" s="32" t="str">
        <f>IF('נספח א4 - G'!$K$14=0,"",'נספח א4 - G'!P14/'נספח א4 - G'!$K$14)</f>
        <v/>
      </c>
      <c r="P10" s="33" t="str">
        <f>IF('נספח א4 - G'!$K$14=0,"",'נספח א4 - G'!Q14/'נספח א4 - G'!$K$14)</f>
        <v/>
      </c>
    </row>
    <row r="11" spans="2:16" x14ac:dyDescent="0.2">
      <c r="B11" s="3"/>
      <c r="C11" s="3"/>
      <c r="D11" s="3"/>
      <c r="E11" s="3"/>
      <c r="F11" s="3"/>
      <c r="G11" s="3"/>
      <c r="H11" s="3"/>
      <c r="I11" s="34"/>
      <c r="J11" s="3"/>
      <c r="K11" s="3"/>
      <c r="L11" s="3"/>
      <c r="M11" s="3"/>
      <c r="N11" s="3"/>
      <c r="O11" s="3"/>
      <c r="P11" s="3"/>
    </row>
    <row r="12" spans="2:16" x14ac:dyDescent="0.2">
      <c r="B12" s="35" t="s">
        <v>117</v>
      </c>
      <c r="C12" s="36"/>
      <c r="D12" s="36"/>
      <c r="E12" s="36"/>
      <c r="F12" s="36"/>
      <c r="G12" s="36"/>
      <c r="H12" s="36"/>
      <c r="I12" s="36"/>
      <c r="J12" s="36"/>
      <c r="K12" s="36"/>
      <c r="L12" s="36"/>
      <c r="M12" s="36"/>
      <c r="N12" s="36"/>
      <c r="O12" s="36"/>
    </row>
    <row r="13" spans="2:16" ht="29.25" customHeight="1" x14ac:dyDescent="0.2">
      <c r="B13" s="94" t="s">
        <v>118</v>
      </c>
      <c r="C13" s="94"/>
      <c r="D13" s="94"/>
      <c r="E13" s="94"/>
      <c r="F13" s="94"/>
      <c r="G13" s="94"/>
      <c r="H13" s="94"/>
      <c r="I13" s="94"/>
      <c r="J13" s="94"/>
      <c r="K13" s="94"/>
      <c r="L13" s="94"/>
      <c r="M13" s="94"/>
      <c r="N13" s="94"/>
      <c r="O13" s="94"/>
      <c r="P13" s="94"/>
    </row>
    <row r="14" spans="2:16" ht="19.5" customHeight="1" x14ac:dyDescent="0.2">
      <c r="B14" s="94" t="s">
        <v>140</v>
      </c>
      <c r="C14" s="94"/>
      <c r="D14" s="94"/>
      <c r="E14" s="94"/>
      <c r="F14" s="94"/>
      <c r="G14" s="94"/>
      <c r="H14" s="94"/>
      <c r="I14" s="94"/>
      <c r="J14" s="94"/>
      <c r="K14" s="94"/>
      <c r="L14" s="94"/>
      <c r="M14" s="94"/>
      <c r="N14" s="94"/>
      <c r="O14" s="94"/>
      <c r="P14" s="94"/>
    </row>
    <row r="15" spans="2:16" ht="45.75" customHeight="1" x14ac:dyDescent="0.2">
      <c r="B15" s="94" t="s">
        <v>141</v>
      </c>
      <c r="C15" s="94"/>
      <c r="D15" s="94"/>
      <c r="E15" s="94"/>
      <c r="F15" s="94"/>
      <c r="G15" s="94"/>
      <c r="H15" s="94"/>
      <c r="I15" s="94"/>
      <c r="J15" s="94"/>
      <c r="K15" s="94"/>
      <c r="L15" s="94"/>
      <c r="M15" s="94"/>
      <c r="N15" s="94"/>
      <c r="O15" s="94"/>
      <c r="P15" s="94"/>
    </row>
    <row r="16" spans="2:16" x14ac:dyDescent="0.2">
      <c r="B16" s="38"/>
    </row>
    <row r="17" spans="3:16" x14ac:dyDescent="0.2">
      <c r="C17" s="39"/>
      <c r="D17" s="39"/>
      <c r="E17" s="39"/>
      <c r="F17" s="39"/>
      <c r="G17" s="39"/>
      <c r="H17" s="39"/>
      <c r="I17" s="39"/>
      <c r="J17" s="39"/>
      <c r="K17" s="39"/>
      <c r="L17" s="39"/>
      <c r="M17" s="39"/>
      <c r="N17" s="39"/>
      <c r="O17" s="39"/>
      <c r="P17" s="39"/>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tabSelected="1" workbookViewId="0">
      <selection activeCell="P3" sqref="P3"/>
    </sheetView>
  </sheetViews>
  <sheetFormatPr defaultColWidth="9.140625" defaultRowHeight="12.75" x14ac:dyDescent="0.2"/>
  <cols>
    <col min="1" max="1" width="1.5703125" style="4" customWidth="1"/>
    <col min="2" max="2" width="21" style="3" customWidth="1"/>
    <col min="3" max="16" width="6" style="3" customWidth="1"/>
    <col min="17" max="23" width="6" style="4" customWidth="1"/>
    <col min="24" max="24" width="9.140625" style="4" customWidth="1"/>
    <col min="25" max="16384" width="9.140625" style="4"/>
  </cols>
  <sheetData>
    <row r="1" spans="2:23" ht="18.75" x14ac:dyDescent="0.3">
      <c r="B1" s="59" t="str">
        <f>הוראות!B33</f>
        <v>נספח ב5 - מדדי בקשות להעברת כספים בין קופות גמל או בין מסלולי השקעה (גמל)</v>
      </c>
    </row>
    <row r="2" spans="2:23" ht="20.25" x14ac:dyDescent="0.2">
      <c r="B2" s="62" t="str">
        <f>הוראות!B13</f>
        <v>הסת' האקדמאים במח"ר, ניהול קופו"ג בע"מ</v>
      </c>
    </row>
    <row r="3" spans="2:23" ht="15.75" x14ac:dyDescent="0.25">
      <c r="B3" s="61" t="str">
        <f>CONCATENATE(הוראות!Z13,הוראות!F13)</f>
        <v>הנתונים ביחידות בודדות לשנת 2020</v>
      </c>
    </row>
    <row r="4" spans="2:23" ht="18.75" x14ac:dyDescent="0.3">
      <c r="B4" s="60" t="s">
        <v>0</v>
      </c>
      <c r="I4" s="6" t="s">
        <v>93</v>
      </c>
    </row>
    <row r="5" spans="2:23" ht="15" x14ac:dyDescent="0.2">
      <c r="B5" s="5"/>
    </row>
    <row r="6" spans="2:23" x14ac:dyDescent="0.2">
      <c r="B6" s="7"/>
    </row>
    <row r="7" spans="2:23" ht="24.75" customHeight="1" x14ac:dyDescent="0.2">
      <c r="B7" s="87" t="s">
        <v>94</v>
      </c>
      <c r="C7" s="90" t="s">
        <v>95</v>
      </c>
      <c r="D7" s="91"/>
      <c r="E7" s="91"/>
      <c r="F7" s="91"/>
      <c r="G7" s="91"/>
      <c r="H7" s="91"/>
      <c r="I7" s="92"/>
      <c r="J7" s="90" t="s">
        <v>96</v>
      </c>
      <c r="K7" s="91"/>
      <c r="L7" s="91"/>
      <c r="M7" s="91"/>
      <c r="N7" s="91"/>
      <c r="O7" s="91"/>
      <c r="P7" s="92"/>
      <c r="Q7" s="90" t="s">
        <v>97</v>
      </c>
      <c r="R7" s="91"/>
      <c r="S7" s="91"/>
      <c r="T7" s="91"/>
      <c r="U7" s="91"/>
      <c r="V7" s="91"/>
      <c r="W7" s="92"/>
    </row>
    <row r="8" spans="2:23" ht="39" customHeight="1" x14ac:dyDescent="0.2">
      <c r="B8" s="88"/>
      <c r="C8" s="15" t="str">
        <f>'[1]נספח ב4'!C8</f>
        <v>סה"כ</v>
      </c>
      <c r="D8" s="12" t="s">
        <v>98</v>
      </c>
      <c r="E8" s="12" t="s">
        <v>99</v>
      </c>
      <c r="F8" s="12" t="s">
        <v>100</v>
      </c>
      <c r="G8" s="12" t="s">
        <v>101</v>
      </c>
      <c r="H8" s="13" t="s">
        <v>102</v>
      </c>
      <c r="I8" s="29" t="s">
        <v>103</v>
      </c>
      <c r="J8" s="30" t="str">
        <f>'[1]נספח ב4'!C8</f>
        <v>סה"כ</v>
      </c>
      <c r="K8" s="12" t="s">
        <v>104</v>
      </c>
      <c r="L8" s="12" t="s">
        <v>105</v>
      </c>
      <c r="M8" s="12" t="s">
        <v>106</v>
      </c>
      <c r="N8" s="12" t="s">
        <v>107</v>
      </c>
      <c r="O8" s="13" t="s">
        <v>108</v>
      </c>
      <c r="P8" s="29" t="s">
        <v>109</v>
      </c>
      <c r="Q8" s="30" t="str">
        <f>J8</f>
        <v>סה"כ</v>
      </c>
      <c r="R8" s="12" t="s">
        <v>104</v>
      </c>
      <c r="S8" s="12" t="s">
        <v>105</v>
      </c>
      <c r="T8" s="12" t="s">
        <v>106</v>
      </c>
      <c r="U8" s="12" t="s">
        <v>107</v>
      </c>
      <c r="V8" s="13" t="s">
        <v>108</v>
      </c>
      <c r="W8" s="29" t="s">
        <v>109</v>
      </c>
    </row>
    <row r="9" spans="2:23" ht="14.25" customHeight="1" x14ac:dyDescent="0.2">
      <c r="B9" s="89"/>
      <c r="C9" s="21" t="s">
        <v>15</v>
      </c>
      <c r="D9" s="19" t="s">
        <v>16</v>
      </c>
      <c r="E9" s="22" t="s">
        <v>17</v>
      </c>
      <c r="F9" s="19" t="s">
        <v>18</v>
      </c>
      <c r="G9" s="19" t="s">
        <v>19</v>
      </c>
      <c r="H9" s="20" t="s">
        <v>20</v>
      </c>
      <c r="I9" s="23" t="s">
        <v>21</v>
      </c>
      <c r="J9" s="31" t="s">
        <v>22</v>
      </c>
      <c r="K9" s="19" t="s">
        <v>23</v>
      </c>
      <c r="L9" s="19" t="s">
        <v>24</v>
      </c>
      <c r="M9" s="31" t="s">
        <v>25</v>
      </c>
      <c r="N9" s="19" t="s">
        <v>26</v>
      </c>
      <c r="O9" s="20" t="s">
        <v>27</v>
      </c>
      <c r="P9" s="23" t="s">
        <v>28</v>
      </c>
      <c r="Q9" s="31" t="s">
        <v>29</v>
      </c>
      <c r="R9" s="19" t="s">
        <v>110</v>
      </c>
      <c r="S9" s="22" t="s">
        <v>111</v>
      </c>
      <c r="T9" s="19" t="s">
        <v>112</v>
      </c>
      <c r="U9" s="19" t="s">
        <v>113</v>
      </c>
      <c r="V9" s="20" t="s">
        <v>114</v>
      </c>
      <c r="W9" s="23" t="s">
        <v>115</v>
      </c>
    </row>
    <row r="10" spans="2:23" ht="25.5" x14ac:dyDescent="0.2">
      <c r="B10" s="25" t="s">
        <v>116</v>
      </c>
      <c r="C10" s="32">
        <f>IF('נספח א5 - G'!$D$14=0,"",'נספח א5 - G'!D14/'נספח א5 - G'!$D$14)</f>
        <v>1</v>
      </c>
      <c r="D10" s="32">
        <f>IF('נספח א5 - G'!$D$14=0,"",'נספח א5 - G'!E14/'נספח א5 - G'!$D$14)</f>
        <v>7.0422535211267609E-4</v>
      </c>
      <c r="E10" s="32">
        <f>IF('נספח א5 - G'!$D$14=0,"",'נספח א5 - G'!F14/'נספח א5 - G'!$D$14)</f>
        <v>0.8862676056338028</v>
      </c>
      <c r="F10" s="32">
        <f>IF('נספח א5 - G'!$D$14=0,"",'נספח א5 - G'!G14/'נספח א5 - G'!$D$14)</f>
        <v>0.11161971830985916</v>
      </c>
      <c r="G10" s="32">
        <f>IF('נספח א5 - G'!$D$14=0,"",'נספח א5 - G'!H14/'נספח א5 - G'!$D$14)</f>
        <v>0</v>
      </c>
      <c r="H10" s="32">
        <f>IF('נספח א5 - G'!$D$14=0,"",'נספח א5 - G'!I14/'נספח א5 - G'!$D$14)</f>
        <v>1.056338028169014E-3</v>
      </c>
      <c r="I10" s="32">
        <f>IF('נספח א5 - G'!$D$14=0,"",'נספח א5 - G'!J14/'נספח א5 - G'!$D$14)</f>
        <v>3.5211267605633805E-4</v>
      </c>
      <c r="J10" s="32">
        <f>IF('נספח א5 - G'!$K$14=0,"",'נספח א5 - G'!K14/'נספח א5 - G'!$K$14)</f>
        <v>1</v>
      </c>
      <c r="K10" s="32">
        <f>IF('נספח א5 - G'!$K$14=0,"",'נספח א5 - G'!L14/'נספח א5 - G'!$K$14)</f>
        <v>0</v>
      </c>
      <c r="L10" s="32">
        <f>IF('נספח א5 - G'!$K$14=0,"",'נספח א5 - G'!M14/'נספח א5 - G'!$K$14)</f>
        <v>0</v>
      </c>
      <c r="M10" s="32">
        <f>IF('נספח א5 - G'!$K$14=0,"",'נספח א5 - G'!N14/'נספח א5 - G'!$K$14)</f>
        <v>0.04</v>
      </c>
      <c r="N10" s="32">
        <f>IF('נספח א5 - G'!$K$14=0,"",'נספח א5 - G'!O14/'נספח א5 - G'!$K$14)</f>
        <v>0.24</v>
      </c>
      <c r="O10" s="32">
        <f>IF('נספח א5 - G'!$K$14=0,"",'נספח א5 - G'!P14/'נספח א5 - G'!$K$14)</f>
        <v>0.28000000000000003</v>
      </c>
      <c r="P10" s="32">
        <f>IF('נספח א5 - G'!$K$14=0,"",'נספח א5 - G'!Q14/'נספח א5 - G'!$K$14)</f>
        <v>0.44</v>
      </c>
      <c r="Q10" s="32">
        <f>IF('נספח א5 - G'!$R$14=0,"",'נספח א5 - G'!R14/'נספח א5 - G'!$R$14)</f>
        <v>1</v>
      </c>
      <c r="R10" s="32">
        <f>IF('נספח א5 - G'!$R$14=0,"",'נספח א5 - G'!S14/'נספח א5 - G'!$R$14)</f>
        <v>0.72909698996655514</v>
      </c>
      <c r="S10" s="32">
        <f>IF('נספח א5 - G'!$R$14=0,"",'נספח א5 - G'!T14/'נספח א5 - G'!$R$14)</f>
        <v>0.19063545150501673</v>
      </c>
      <c r="T10" s="32">
        <f>IF('נספח א5 - G'!$R$14=0,"",'נספח א5 - G'!U14/'נספח א5 - G'!$R$14)</f>
        <v>7.3578595317725759E-2</v>
      </c>
      <c r="U10" s="32">
        <f>IF('נספח א5 - G'!$R$14=0,"",'נספח א5 - G'!V14/'נספח א5 - G'!$R$14)</f>
        <v>6.688963210702341E-3</v>
      </c>
      <c r="V10" s="32">
        <f>IF('נספח א5 - G'!$R$14=0,"",'נספח א5 - G'!W14/'נספח א5 - G'!$R$14)</f>
        <v>0</v>
      </c>
      <c r="W10" s="33">
        <f>IF('נספח א5 - G'!$R$14=0,"",'נספח א5 - G'!X14/'נספח א5 - G'!$R$14)</f>
        <v>0</v>
      </c>
    </row>
    <row r="12" spans="2:23" x14ac:dyDescent="0.2">
      <c r="B12" s="95" t="s">
        <v>117</v>
      </c>
      <c r="C12" s="95"/>
      <c r="D12" s="95"/>
      <c r="E12" s="95"/>
      <c r="F12" s="95"/>
      <c r="G12" s="95"/>
      <c r="H12" s="95"/>
      <c r="I12" s="95"/>
      <c r="J12" s="95"/>
      <c r="K12" s="95"/>
      <c r="L12" s="95"/>
      <c r="M12" s="95"/>
      <c r="N12" s="95"/>
      <c r="O12" s="95"/>
      <c r="P12" s="95"/>
    </row>
    <row r="13" spans="2:23" ht="30.75" customHeight="1" x14ac:dyDescent="0.2">
      <c r="B13" s="94" t="s">
        <v>118</v>
      </c>
      <c r="C13" s="94"/>
      <c r="D13" s="94"/>
      <c r="E13" s="94"/>
      <c r="F13" s="94"/>
      <c r="G13" s="94"/>
      <c r="H13" s="94"/>
      <c r="I13" s="94"/>
      <c r="J13" s="94"/>
      <c r="K13" s="94"/>
      <c r="L13" s="94"/>
      <c r="M13" s="94"/>
      <c r="N13" s="94"/>
      <c r="O13" s="94"/>
      <c r="P13" s="94"/>
    </row>
    <row r="14" spans="2:23" ht="30.75" customHeight="1" x14ac:dyDescent="0.2">
      <c r="B14" s="94" t="s">
        <v>119</v>
      </c>
      <c r="C14" s="94"/>
      <c r="D14" s="94"/>
      <c r="E14" s="94"/>
      <c r="F14" s="94"/>
      <c r="G14" s="94"/>
      <c r="H14" s="94"/>
      <c r="I14" s="94"/>
      <c r="J14" s="94"/>
      <c r="K14" s="94"/>
      <c r="L14" s="94"/>
      <c r="M14" s="94"/>
      <c r="N14" s="94"/>
      <c r="O14" s="94"/>
      <c r="P14" s="94"/>
    </row>
    <row r="15" spans="2:23" ht="31.5" customHeight="1" x14ac:dyDescent="0.2">
      <c r="B15" s="94" t="s">
        <v>120</v>
      </c>
      <c r="C15" s="94"/>
      <c r="D15" s="94"/>
      <c r="E15" s="94"/>
      <c r="F15" s="94"/>
      <c r="G15" s="94"/>
      <c r="H15" s="94"/>
      <c r="I15" s="94"/>
      <c r="J15" s="94"/>
      <c r="K15" s="94"/>
      <c r="L15" s="94"/>
      <c r="M15" s="94"/>
      <c r="N15" s="94"/>
      <c r="O15" s="94"/>
      <c r="P15" s="94"/>
    </row>
    <row r="16" spans="2:23" ht="30.75" customHeight="1" x14ac:dyDescent="0.2">
      <c r="B16" s="94" t="s">
        <v>121</v>
      </c>
      <c r="C16" s="94"/>
      <c r="D16" s="94"/>
      <c r="E16" s="94"/>
      <c r="F16" s="94"/>
      <c r="G16" s="94"/>
      <c r="H16" s="94"/>
      <c r="I16" s="94"/>
      <c r="J16" s="94"/>
      <c r="K16" s="94"/>
      <c r="L16" s="94"/>
      <c r="M16" s="94"/>
      <c r="N16" s="94"/>
      <c r="O16" s="94"/>
      <c r="P16" s="94"/>
    </row>
    <row r="17" spans="3:4" x14ac:dyDescent="0.2">
      <c r="C17" s="40"/>
      <c r="D17" s="40"/>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Props1.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CCFD4B66-AACC-40FD-BC85-CB6850BD8E6B}">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a46656d4-8850-49b3-aebd-68bd05f7f43d"/>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5</vt:i4>
      </vt:variant>
    </vt:vector>
  </HeadingPairs>
  <TitlesOfParts>
    <vt:vector size="5" baseType="lpstr">
      <vt:lpstr>הוראות</vt:lpstr>
      <vt:lpstr>נספח א4 - G</vt:lpstr>
      <vt:lpstr>נספח א5 - G</vt:lpstr>
      <vt:lpstr>נספח ב4 - G</vt:lpstr>
      <vt:lpstr>נספח ב5 - G</vt:lpstr>
    </vt:vector>
  </TitlesOfParts>
  <Company>MOF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gilad</cp:lastModifiedBy>
  <dcterms:created xsi:type="dcterms:W3CDTF">2012-03-26T09:12:08Z</dcterms:created>
  <dcterms:modified xsi:type="dcterms:W3CDTF">2021-02-14T15:24:29Z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20" name="_NewReviewCycle">
    <vt:lpwstr/>
  </property>
</Properties>
</file>